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0544813\Downloads\"/>
    </mc:Choice>
  </mc:AlternateContent>
  <xr:revisionPtr revIDLastSave="0" documentId="8_{ED058564-5641-4FB7-A799-B2AF5CBA58DA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ummary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2" l="1" a="1"/>
  <c r="F45" i="2" s="1"/>
  <c r="F43" i="2" l="1" a="1"/>
  <c r="F43" i="2" s="1"/>
  <c r="F42" i="2" a="1"/>
  <c r="F42" i="2" s="1"/>
  <c r="F41" i="2" a="1"/>
  <c r="F41" i="2" s="1"/>
  <c r="F39" i="2" a="1"/>
  <c r="F39" i="2" s="1"/>
  <c r="F38" i="2" a="1"/>
  <c r="F38" i="2" s="1"/>
  <c r="F37" i="2" a="1"/>
  <c r="F37" i="2" s="1"/>
  <c r="F35" i="2" a="1"/>
  <c r="F35" i="2" s="1"/>
  <c r="F34" i="2" a="1"/>
  <c r="F34" i="2" s="1"/>
  <c r="F33" i="2" a="1"/>
  <c r="F33" i="2" s="1"/>
  <c r="F32" i="2" a="1"/>
  <c r="F32" i="2" s="1"/>
  <c r="F31" i="2" a="1"/>
  <c r="F31" i="2" s="1"/>
  <c r="F30" i="2" a="1"/>
  <c r="F30" i="2" s="1"/>
  <c r="F29" i="2" a="1"/>
  <c r="F29" i="2" s="1"/>
  <c r="F27" i="2" a="1"/>
  <c r="F27" i="2" s="1"/>
  <c r="F26" i="2" a="1"/>
  <c r="F26" i="2" s="1"/>
  <c r="F25" i="2" a="1"/>
  <c r="F25" i="2" s="1"/>
  <c r="F24" i="2" a="1"/>
  <c r="F24" i="2" s="1"/>
  <c r="F23" i="2" a="1"/>
  <c r="F23" i="2" s="1"/>
  <c r="F22" i="2" a="1"/>
  <c r="F22" i="2" s="1"/>
  <c r="F21" i="2" a="1"/>
  <c r="F21" i="2" s="1"/>
  <c r="F9" i="2" s="1"/>
  <c r="F20" i="2" a="1"/>
  <c r="F20" i="2" s="1"/>
  <c r="F19" i="2" a="1"/>
  <c r="F19" i="2" s="1"/>
  <c r="G19" i="2" a="1"/>
  <c r="G19" i="2" s="1"/>
  <c r="G43" i="2" a="1"/>
  <c r="G43" i="2" s="1"/>
  <c r="G42" i="2" a="1"/>
  <c r="G42" i="2" s="1"/>
  <c r="G41" i="2" a="1"/>
  <c r="G41" i="2" s="1"/>
  <c r="G39" i="2" a="1"/>
  <c r="G39" i="2" s="1"/>
  <c r="G38" i="2" a="1"/>
  <c r="G38" i="2" s="1"/>
  <c r="G37" i="2" a="1"/>
  <c r="G37" i="2" s="1"/>
  <c r="G35" i="2" a="1"/>
  <c r="G35" i="2" s="1"/>
  <c r="G34" i="2" a="1"/>
  <c r="G34" i="2" s="1"/>
  <c r="G33" i="2" a="1"/>
  <c r="G33" i="2" s="1"/>
  <c r="G32" i="2" a="1"/>
  <c r="G32" i="2" s="1"/>
  <c r="G31" i="2" a="1"/>
  <c r="G31" i="2" s="1"/>
  <c r="G30" i="2" a="1"/>
  <c r="G30" i="2" s="1"/>
  <c r="G29" i="2" a="1"/>
  <c r="G29" i="2" s="1"/>
  <c r="G27" i="2" a="1"/>
  <c r="G27" i="2" s="1"/>
  <c r="G26" i="2" a="1"/>
  <c r="G26" i="2" s="1"/>
  <c r="G25" i="2" a="1"/>
  <c r="G25" i="2" s="1"/>
  <c r="G24" i="2" a="1"/>
  <c r="G24" i="2" s="1"/>
  <c r="G23" i="2" a="1"/>
  <c r="G23" i="2" s="1"/>
  <c r="G22" i="2" a="1"/>
  <c r="G22" i="2" s="1"/>
  <c r="G21" i="2" a="1"/>
  <c r="G21" i="2" s="1"/>
  <c r="G9" i="2" s="1"/>
  <c r="G20" i="2" a="1"/>
  <c r="G20" i="2" s="1"/>
  <c r="F11" i="2" l="1"/>
  <c r="F12" i="2"/>
  <c r="F8" i="2"/>
  <c r="G12" i="2"/>
  <c r="G10" i="2"/>
  <c r="F7" i="2"/>
  <c r="G8" i="2"/>
  <c r="F10" i="2"/>
  <c r="G11" i="2"/>
  <c r="G7" i="2"/>
  <c r="H26" i="2"/>
  <c r="H43" i="2"/>
  <c r="H42" i="2"/>
  <c r="H39" i="2"/>
  <c r="H38" i="2"/>
  <c r="H37" i="2"/>
  <c r="H35" i="2"/>
  <c r="H34" i="2"/>
  <c r="H31" i="2"/>
  <c r="H30" i="2"/>
  <c r="H41" i="2"/>
  <c r="H32" i="2"/>
  <c r="H33" i="2"/>
  <c r="H29" i="2"/>
  <c r="H12" i="2" l="1"/>
  <c r="H10" i="2" l="1"/>
  <c r="H19" i="2"/>
  <c r="H21" i="2"/>
  <c r="H23" i="2"/>
  <c r="H24" i="2"/>
  <c r="H20" i="2"/>
  <c r="H22" i="2"/>
  <c r="H25" i="2"/>
  <c r="H45" i="2"/>
  <c r="H27" i="2"/>
  <c r="H9" i="2" l="1"/>
  <c r="H7" i="2"/>
  <c r="H11" i="2"/>
  <c r="H8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<sst xmlns="http://schemas.openxmlformats.org/spreadsheetml/2006/main" count="64" uniqueCount="51">
  <si>
    <t>Category Summaries</t>
  </si>
  <si>
    <t>State Average</t>
  </si>
  <si>
    <r>
      <t>Efficacy</t>
    </r>
    <r>
      <rPr>
        <vertAlign val="superscript"/>
        <sz val="11"/>
        <color rgb="FF000000"/>
        <rFont val="Calibri"/>
        <family val="2"/>
        <scheme val="minor"/>
      </rPr>
      <t>1</t>
    </r>
  </si>
  <si>
    <t>Total N</t>
  </si>
  <si>
    <t>%</t>
  </si>
  <si>
    <t>Meeting Student Needs</t>
  </si>
  <si>
    <t>Technology</t>
  </si>
  <si>
    <t>Instructional Strategies and Assessment</t>
  </si>
  <si>
    <t>Professionalism</t>
  </si>
  <si>
    <t>Individual Questions</t>
  </si>
  <si>
    <t>English learners?</t>
  </si>
  <si>
    <t>high performing students?</t>
  </si>
  <si>
    <t>students from culturally diverse backgrounds?</t>
  </si>
  <si>
    <t>students with special needs or disabilities?</t>
  </si>
  <si>
    <t>students experiencing trauma?</t>
  </si>
  <si>
    <t>each individual student's learning abilities and needs?</t>
  </si>
  <si>
    <t>support all students in making connections to prior knowledge and experiences?</t>
  </si>
  <si>
    <t>implement multiple strategies to present key content area(s) concepts?</t>
  </si>
  <si>
    <t>organize the learning environment to guide student engagement during instructional time?</t>
  </si>
  <si>
    <t>Survey Responses</t>
  </si>
  <si>
    <t># Surveys Sent</t>
  </si>
  <si>
    <t>Response Rate</t>
  </si>
  <si>
    <r>
      <t>Response Rate</t>
    </r>
    <r>
      <rPr>
        <b/>
        <vertAlign val="superscript"/>
        <sz val="15"/>
        <color rgb="FF000000"/>
        <rFont val="Calibri"/>
        <family val="2"/>
        <scheme val="minor"/>
      </rPr>
      <t>3</t>
    </r>
  </si>
  <si>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indexed="8"/>
        <rFont val="Calibri"/>
        <family val="2"/>
        <scheme val="minor"/>
      </rPr>
      <t xml:space="preserve"> Prospective survey respondents never reached (e.g., email invitation bounce backs) are removed from the N count.</t>
    </r>
  </si>
  <si>
    <t>As a first-year teacher, compared to other first-year teachers, to what extent is [TeacherName] able to...</t>
  </si>
  <si>
    <t>utilize available technology to enhance the learning experience of students?</t>
  </si>
  <si>
    <t>implement strategies which maximize student engagement to support positive student behavior?</t>
  </si>
  <si>
    <t>implement literacy and reading strategies appropriate to their content area(s) and grade level(s)?</t>
  </si>
  <si>
    <t>differentiate instruction based on student assessment data to support each student's academic achievement?</t>
  </si>
  <si>
    <t>support each student's socioemotional (e.g., social, emotional, psychological) development with instructional strategies and resources?</t>
  </si>
  <si>
    <t>understand and make accommodations based on a student's IEP or Section 504 plan?</t>
  </si>
  <si>
    <t xml:space="preserve">As a first-year teacher, compared to other first-year teachers, to what extent can [TeacherName] apply instructional strategies and resources to support... </t>
  </si>
  <si>
    <t xml:space="preserve">As a first-year teacher, compared to other first-year teachers, to what extent is [TeacherName] able to build positive relationships with. . . </t>
  </si>
  <si>
    <t>students?</t>
  </si>
  <si>
    <t>families/caregivers?</t>
  </si>
  <si>
    <t>colleagues?</t>
  </si>
  <si>
    <t xml:space="preserve">As a first-year teacher, compared to other first-year teachers, to what extent is [TeacherName] able to... </t>
  </si>
  <si>
    <t>demonstrate responsiveness and flexibility to unexpected situations which arise?</t>
  </si>
  <si>
    <t>act in a manner consistent with ethical and professional educator expectations?</t>
  </si>
  <si>
    <t>utilize constructive criticism to reflect upon and improve practice?</t>
  </si>
  <si>
    <t>low performing students?</t>
  </si>
  <si>
    <t>External Relationships</t>
  </si>
  <si>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indexed="8"/>
        <rFont val="Calibri"/>
        <family val="2"/>
        <scheme val="minor"/>
      </rPr>
      <t xml:space="preserve"> "Not able to Observe" responses removed from the total N.</t>
    </r>
  </si>
  <si>
    <r>
      <t>Total N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</si>
  <si>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indexed="8"/>
        <rFont val="Calibri"/>
        <family val="2"/>
        <scheme val="minor"/>
      </rPr>
      <t xml:space="preserve"> Efficacy is defined as a response of "To a Great Extent" or "To a Moderate Extent" to the listed questions.</t>
    </r>
  </si>
  <si>
    <t>Overall Effectiveness</t>
  </si>
  <si>
    <t>The color associated with each question below indicates its assigned category above.</t>
  </si>
  <si>
    <t>Performance score calculation is tentative and subject to further validation and checks.</t>
  </si>
  <si>
    <t>Your EPP</t>
  </si>
  <si>
    <t>2023-24 Administrator Survey, Traditional Routes</t>
  </si>
  <si>
    <t>Survey Population: Lead administrators for teachers who, for the first time, appeared in the fall 2023 REP data collection as an MDE teacher.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</si>
</sst>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vertAlign val="superscript"/>
      <sz val="15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2" applyNumberFormat="1" applyFont="1" applyFill="1" applyBorder="1" applyAlignment="1">
      <alignment horizontal="center"/>
    </xf>
    <xf numFmtId="0" fontId="0" fillId="4" borderId="4" xfId="0" applyFill="1" applyBorder="1"/>
    <xf numFmtId="0" fontId="0" fillId="2" borderId="8" xfId="0" applyFill="1" applyBorder="1"/>
    <xf numFmtId="0" fontId="0" fillId="3" borderId="8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0" fillId="3" borderId="0" xfId="0" applyFill="1" applyAlignment="1">
      <alignment horizontal="center"/>
    </xf>
    <xf numFmtId="0" fontId="0" fillId="6" borderId="4" xfId="0" applyFill="1" applyBorder="1"/>
    <xf numFmtId="0" fontId="0" fillId="7" borderId="4" xfId="0" applyFill="1" applyBorder="1"/>
    <xf numFmtId="0" fontId="0" fillId="8" borderId="4" xfId="0" applyFill="1" applyBorder="1"/>
    <xf numFmtId="0" fontId="8" fillId="2" borderId="3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3" fillId="5" borderId="3" xfId="0" applyFont="1" applyFill="1" applyBorder="1"/>
    <xf numFmtId="37" fontId="0" fillId="2" borderId="3" xfId="1" applyNumberFormat="1" applyFont="1" applyFill="1" applyBorder="1" applyAlignment="1">
      <alignment horizontal="center"/>
    </xf>
    <xf numFmtId="164" fontId="0" fillId="2" borderId="3" xfId="2" applyNumberFormat="1" applyFont="1" applyFill="1" applyBorder="1" applyAlignment="1">
      <alignment horizontal="center"/>
    </xf>
    <xf numFmtId="0" fontId="0" fillId="5" borderId="1" xfId="0" applyFill="1" applyBorder="1"/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0" fillId="5" borderId="6" xfId="0" applyFill="1" applyBorder="1"/>
    <xf numFmtId="0" fontId="0" fillId="2" borderId="8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2" borderId="7" xfId="2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2" fillId="8" borderId="6" xfId="0" applyFont="1" applyFill="1" applyBorder="1"/>
    <xf numFmtId="0" fontId="0" fillId="10" borderId="4" xfId="0" applyFill="1" applyBorder="1"/>
    <xf numFmtId="0" fontId="0" fillId="9" borderId="4" xfId="0" applyFill="1" applyBorder="1"/>
    <xf numFmtId="0" fontId="9" fillId="2" borderId="8" xfId="0" applyFont="1" applyFill="1" applyBorder="1"/>
    <xf numFmtId="0" fontId="9" fillId="3" borderId="8" xfId="0" applyFont="1" applyFill="1" applyBorder="1"/>
    <xf numFmtId="0" fontId="2" fillId="5" borderId="0" xfId="0" applyFont="1" applyFill="1"/>
    <xf numFmtId="0" fontId="2" fillId="5" borderId="5" xfId="0" applyFont="1" applyFill="1" applyBorder="1"/>
    <xf numFmtId="0" fontId="3" fillId="12" borderId="3" xfId="0" applyFont="1" applyFill="1" applyBorder="1"/>
    <xf numFmtId="0" fontId="0" fillId="4" borderId="9" xfId="0" applyFill="1" applyBorder="1"/>
    <xf numFmtId="0" fontId="0" fillId="6" borderId="10" xfId="0" applyFill="1" applyBorder="1"/>
    <xf numFmtId="0" fontId="0" fillId="12" borderId="3" xfId="0" applyFill="1" applyBorder="1" applyAlignment="1">
      <alignment horizontal="center"/>
    </xf>
    <xf numFmtId="164" fontId="0" fillId="12" borderId="3" xfId="0" applyNumberFormat="1" applyFill="1" applyBorder="1" applyAlignment="1">
      <alignment horizontal="center"/>
    </xf>
    <xf numFmtId="164" fontId="0" fillId="12" borderId="7" xfId="2" applyNumberFormat="1" applyFont="1" applyFill="1" applyBorder="1" applyAlignment="1">
      <alignment horizontal="center"/>
    </xf>
    <xf numFmtId="0" fontId="2" fillId="5" borderId="6" xfId="0" applyFont="1" applyFill="1" applyBorder="1"/>
    <xf numFmtId="0" fontId="2" fillId="5" borderId="3" xfId="0" applyFont="1" applyFill="1" applyBorder="1"/>
    <xf numFmtId="0" fontId="0" fillId="11" borderId="4" xfId="0" applyFill="1" applyBorder="1"/>
    <xf numFmtId="0" fontId="0" fillId="10" borderId="9" xfId="0" applyFill="1" applyBorder="1"/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9" fillId="3" borderId="4" xfId="0" applyFont="1" applyFill="1" applyBorder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15C3-7818-4ACB-9A08-21479C369FAB}">
  <dimension ref="A1:H48"/>
  <sheetViews>
    <sheetView tabSelected="1" topLeftCell="A29" zoomScale="138" zoomScaleNormal="138" workbookViewId="0">
      <pane xSplit="8" topLeftCell="I1" activePane="topRight" state="frozen"/>
      <selection pane="topRight" activeCell="B34" sqref="B34"/>
    </sheetView>
  </sheetViews>
  <sheetFormatPr defaultColWidth="9.1796875" defaultRowHeight="14.5" x14ac:dyDescent="0.35"/>
  <cols>
    <col min="1" max="1" width="5.6328125" style="1" customWidth="1"/>
    <col min="2" max="2" width="94.453125" style="1" bestFit="1" customWidth="1"/>
    <col min="3" max="3" width="9.6328125" style="1" customWidth="1"/>
    <col min="4" max="4" width="9.453125" style="1" bestFit="1" customWidth="1"/>
    <col min="5" max="5" width="9.1796875" style="1"/>
    <col min="6" max="6" width="9.6328125" style="1" customWidth="1"/>
    <col min="7" max="8" width="9.1796875" style="1" customWidth="1"/>
    <col min="9" max="16384" width="9.1796875" style="1"/>
  </cols>
  <sheetData>
    <row r="1" spans="1:8" ht="15" customHeight="1" x14ac:dyDescent="0.35">
      <c r="A1" s="56" t="s">
        <v>49</v>
      </c>
      <c r="B1" s="57"/>
      <c r="C1" s="57"/>
      <c r="D1" s="57"/>
      <c r="E1" s="57"/>
      <c r="F1" s="57"/>
      <c r="G1" s="57"/>
      <c r="H1" s="57"/>
    </row>
    <row r="2" spans="1:8" ht="15" customHeight="1" x14ac:dyDescent="0.35">
      <c r="A2" s="57"/>
      <c r="B2" s="57"/>
      <c r="C2" s="57"/>
      <c r="D2" s="57"/>
      <c r="E2" s="57"/>
      <c r="F2" s="57"/>
      <c r="G2" s="57"/>
      <c r="H2" s="57"/>
    </row>
    <row r="3" spans="1:8" ht="15" customHeight="1" x14ac:dyDescent="0.35">
      <c r="A3" s="58"/>
      <c r="B3" s="58"/>
      <c r="C3" s="58"/>
      <c r="D3" s="58"/>
      <c r="E3" s="58"/>
      <c r="F3" s="58"/>
      <c r="G3" s="58"/>
      <c r="H3" s="58"/>
    </row>
    <row r="4" spans="1:8" ht="30" customHeight="1" x14ac:dyDescent="0.35">
      <c r="A4" s="62" t="s">
        <v>50</v>
      </c>
      <c r="B4" s="62"/>
      <c r="C4" s="62"/>
      <c r="D4" s="62"/>
      <c r="E4" s="62"/>
      <c r="F4" s="62"/>
      <c r="G4" s="62"/>
      <c r="H4" s="62"/>
    </row>
    <row r="5" spans="1:8" x14ac:dyDescent="0.35">
      <c r="A5" s="59" t="s">
        <v>0</v>
      </c>
      <c r="B5" s="59"/>
      <c r="C5" s="61" t="s">
        <v>1</v>
      </c>
      <c r="D5" s="61"/>
      <c r="E5" s="61"/>
      <c r="F5" s="61" t="s">
        <v>48</v>
      </c>
      <c r="G5" s="61"/>
      <c r="H5" s="61"/>
    </row>
    <row r="6" spans="1:8" ht="16.5" x14ac:dyDescent="0.35">
      <c r="A6" s="60"/>
      <c r="B6" s="60"/>
      <c r="C6" s="2" t="s">
        <v>2</v>
      </c>
      <c r="D6" s="2" t="s">
        <v>43</v>
      </c>
      <c r="E6" s="3" t="s">
        <v>4</v>
      </c>
      <c r="F6" s="2" t="s">
        <v>2</v>
      </c>
      <c r="G6" s="2" t="s">
        <v>43</v>
      </c>
      <c r="H6" s="3" t="s">
        <v>4</v>
      </c>
    </row>
    <row r="7" spans="1:8" ht="15.75" customHeight="1" x14ac:dyDescent="0.35">
      <c r="A7" s="6"/>
      <c r="B7" s="37" t="s">
        <v>7</v>
      </c>
      <c r="C7" s="25">
        <v>4450</v>
      </c>
      <c r="D7" s="4">
        <v>5138</v>
      </c>
      <c r="E7" s="26">
        <v>0.8660957571039315</v>
      </c>
      <c r="F7" s="25" t="e">
        <f>SUM(F19:F20,F22:F25,F27)</f>
        <v>#REF!</v>
      </c>
      <c r="G7" s="4" t="e">
        <f>SUM(G19:G20,G22:G25,G27)</f>
        <v>#REF!</v>
      </c>
      <c r="H7" s="26" t="e">
        <f>F7/G7</f>
        <v>#REF!</v>
      </c>
    </row>
    <row r="8" spans="1:8" x14ac:dyDescent="0.35">
      <c r="A8" s="12"/>
      <c r="B8" s="38" t="s">
        <v>5</v>
      </c>
      <c r="C8" s="27">
        <v>4746</v>
      </c>
      <c r="D8" s="11">
        <v>5542</v>
      </c>
      <c r="E8" s="28">
        <v>0.85636954168170332</v>
      </c>
      <c r="F8" s="27" t="e">
        <f>SUM(F26,F29:F35)</f>
        <v>#REF!</v>
      </c>
      <c r="G8" s="11" t="e">
        <f>SUM(G26,G29:G35)</f>
        <v>#REF!</v>
      </c>
      <c r="H8" s="28" t="e">
        <f t="shared" ref="H8:H11" si="0">F8/G8</f>
        <v>#REF!</v>
      </c>
    </row>
    <row r="9" spans="1:8" x14ac:dyDescent="0.35">
      <c r="A9" s="13"/>
      <c r="B9" s="37" t="s">
        <v>6</v>
      </c>
      <c r="C9" s="25">
        <v>704</v>
      </c>
      <c r="D9" s="4">
        <v>742</v>
      </c>
      <c r="E9" s="26">
        <v>0.94878706199460916</v>
      </c>
      <c r="F9" s="25" t="e">
        <f>F21</f>
        <v>#REF!</v>
      </c>
      <c r="G9" s="4" t="e">
        <f>G21</f>
        <v>#REF!</v>
      </c>
      <c r="H9" s="26" t="e">
        <f t="shared" si="0"/>
        <v>#REF!</v>
      </c>
    </row>
    <row r="10" spans="1:8" x14ac:dyDescent="0.35">
      <c r="A10" s="14"/>
      <c r="B10" s="38" t="s">
        <v>41</v>
      </c>
      <c r="C10" s="27">
        <v>2050</v>
      </c>
      <c r="D10" s="11">
        <v>2246</v>
      </c>
      <c r="E10" s="28">
        <v>0.91273374888691006</v>
      </c>
      <c r="F10" s="27" t="e">
        <f>SUM(F37:F39)</f>
        <v>#REF!</v>
      </c>
      <c r="G10" s="11" t="e">
        <f>SUM(G37:G39)</f>
        <v>#REF!</v>
      </c>
      <c r="H10" s="28" t="e">
        <f>F10/G10</f>
        <v>#REF!</v>
      </c>
    </row>
    <row r="11" spans="1:8" x14ac:dyDescent="0.35">
      <c r="A11" s="50"/>
      <c r="B11" s="37" t="s">
        <v>8</v>
      </c>
      <c r="C11" s="25">
        <v>2023</v>
      </c>
      <c r="D11" s="4">
        <v>2253</v>
      </c>
      <c r="E11" s="26">
        <v>0.89791389258766086</v>
      </c>
      <c r="F11" s="25" t="e">
        <f>SUM(F41:F43)</f>
        <v>#REF!</v>
      </c>
      <c r="G11" s="4" t="e">
        <f>SUM(G41:G43)</f>
        <v>#REF!</v>
      </c>
      <c r="H11" s="26" t="e">
        <f t="shared" si="0"/>
        <v>#REF!</v>
      </c>
    </row>
    <row r="12" spans="1:8" x14ac:dyDescent="0.35">
      <c r="A12" s="49"/>
      <c r="B12" s="54" t="s">
        <v>45</v>
      </c>
      <c r="C12" s="51">
        <v>13973</v>
      </c>
      <c r="D12" s="52">
        <v>15921</v>
      </c>
      <c r="E12" s="53">
        <v>0.87764587651529424</v>
      </c>
      <c r="F12" s="51" t="e">
        <f>SUM(F19:F27,F29:F35,F37:F39,F41:F43)</f>
        <v>#REF!</v>
      </c>
      <c r="G12" s="52" t="e">
        <f>SUM(G19:G27,G29:G35,G37:G39,G41:G43)</f>
        <v>#REF!</v>
      </c>
      <c r="H12" s="53" t="e">
        <f>F12/G12</f>
        <v>#REF!</v>
      </c>
    </row>
    <row r="13" spans="1:8" x14ac:dyDescent="0.35">
      <c r="A13" s="55" t="s">
        <v>46</v>
      </c>
      <c r="C13" s="4"/>
      <c r="D13" s="4"/>
      <c r="E13" s="5"/>
      <c r="F13" s="4"/>
      <c r="G13" s="4"/>
      <c r="H13" s="5"/>
    </row>
    <row r="14" spans="1:8" x14ac:dyDescent="0.35">
      <c r="A14" s="55" t="s">
        <v>47</v>
      </c>
      <c r="C14" s="4"/>
      <c r="D14" s="4"/>
      <c r="E14" s="5"/>
      <c r="F14" s="4"/>
      <c r="G14" s="4"/>
      <c r="H14" s="5"/>
    </row>
    <row r="15" spans="1:8" x14ac:dyDescent="0.35">
      <c r="A15" s="55"/>
      <c r="C15" s="4"/>
      <c r="D15" s="4"/>
      <c r="E15" s="5"/>
      <c r="F15" s="4"/>
      <c r="G15" s="4"/>
      <c r="H15" s="5"/>
    </row>
    <row r="16" spans="1:8" x14ac:dyDescent="0.35">
      <c r="A16" s="59"/>
      <c r="B16" s="59" t="s">
        <v>9</v>
      </c>
      <c r="C16" s="61" t="s">
        <v>1</v>
      </c>
      <c r="D16" s="61"/>
      <c r="E16" s="61"/>
      <c r="F16" s="61" t="s">
        <v>48</v>
      </c>
      <c r="G16" s="61"/>
      <c r="H16" s="61"/>
    </row>
    <row r="17" spans="1:8" ht="16.5" x14ac:dyDescent="0.35">
      <c r="A17" s="60"/>
      <c r="B17" s="60"/>
      <c r="C17" s="2" t="s">
        <v>2</v>
      </c>
      <c r="D17" s="2" t="s">
        <v>3</v>
      </c>
      <c r="E17" s="3" t="s">
        <v>4</v>
      </c>
      <c r="F17" s="2" t="s">
        <v>2</v>
      </c>
      <c r="G17" s="16" t="s">
        <v>3</v>
      </c>
      <c r="H17" s="9" t="s">
        <v>4</v>
      </c>
    </row>
    <row r="18" spans="1:8" x14ac:dyDescent="0.35">
      <c r="A18" s="48" t="s">
        <v>24</v>
      </c>
      <c r="B18" s="17"/>
      <c r="C18" s="31"/>
      <c r="D18" s="32"/>
      <c r="E18" s="33"/>
      <c r="F18" s="32"/>
      <c r="G18" s="32"/>
      <c r="H18" s="33"/>
    </row>
    <row r="19" spans="1:8" x14ac:dyDescent="0.35">
      <c r="A19" s="6"/>
      <c r="B19" s="7" t="s">
        <v>16</v>
      </c>
      <c r="C19" s="25">
        <v>691</v>
      </c>
      <c r="D19" s="4">
        <v>750</v>
      </c>
      <c r="E19" s="26">
        <v>0.92133333333333334</v>
      </c>
      <c r="F19" s="25" t="e" cm="1">
        <f t="array" ref="F19">SUM(COUNTIFS(#REF!,{"To a Moderate Extent","To a Great Extent"},#REF!,{"TRUE"}))</f>
        <v>#REF!</v>
      </c>
      <c r="G19" s="4" t="e" cm="1">
        <f t="array" ref="G19">SUM(COUNTIFS(#REF!,{"To a moderate extent","To a great extent","To a Small Extent","Not at all"},#REF!,{"TRUE"}))</f>
        <v>#REF!</v>
      </c>
      <c r="H19" s="26" t="e">
        <f>F19/G19</f>
        <v>#REF!</v>
      </c>
    </row>
    <row r="20" spans="1:8" x14ac:dyDescent="0.35">
      <c r="A20" s="6"/>
      <c r="B20" s="8" t="s">
        <v>17</v>
      </c>
      <c r="C20" s="27">
        <v>680</v>
      </c>
      <c r="D20" s="11">
        <v>753</v>
      </c>
      <c r="E20" s="28">
        <v>0.90305444887118191</v>
      </c>
      <c r="F20" s="27" t="e" cm="1">
        <f t="array" ref="F20">SUM(COUNTIFS(#REF!,{"To a moderate extent","To a great extent"},#REF!,{"TRUE"}))</f>
        <v>#REF!</v>
      </c>
      <c r="G20" s="11" t="e" cm="1">
        <f t="array" ref="G20">SUM(COUNTIFS(#REF!,{"To a moderate extent","To a great extent","To a Small Extent","Not at all"},#REF!,{"TRUE"}))</f>
        <v>#REF!</v>
      </c>
      <c r="H20" s="28" t="e">
        <f t="shared" ref="H20:H26" si="1">F20/G20</f>
        <v>#REF!</v>
      </c>
    </row>
    <row r="21" spans="1:8" x14ac:dyDescent="0.35">
      <c r="A21" s="36"/>
      <c r="B21" s="7" t="s">
        <v>25</v>
      </c>
      <c r="C21" s="25">
        <v>704</v>
      </c>
      <c r="D21" s="4">
        <v>742</v>
      </c>
      <c r="E21" s="26">
        <v>0.94878706199460916</v>
      </c>
      <c r="F21" s="25" t="e" cm="1">
        <f t="array" ref="F21">SUM(COUNTIFS(#REF!,{"To a moderate extent","To a great extent"},#REF!,{"TRUE"}))</f>
        <v>#REF!</v>
      </c>
      <c r="G21" s="4" t="e" cm="1">
        <f t="array" ref="G21">SUM(COUNTIFS(#REF!,{"To a moderate extent","To a great extent","To a Small Extent","Not at all"},#REF!,{"TRUE"}))</f>
        <v>#REF!</v>
      </c>
      <c r="H21" s="26" t="e">
        <f t="shared" si="1"/>
        <v>#REF!</v>
      </c>
    </row>
    <row r="22" spans="1:8" x14ac:dyDescent="0.35">
      <c r="A22" s="6"/>
      <c r="B22" s="8" t="s">
        <v>26</v>
      </c>
      <c r="C22" s="27">
        <v>637</v>
      </c>
      <c r="D22" s="11">
        <v>753</v>
      </c>
      <c r="E22" s="28">
        <v>0.84594953519256311</v>
      </c>
      <c r="F22" s="27" t="e" cm="1">
        <f t="array" ref="F22">SUM(COUNTIFS(#REF!,{"To a moderate extent","To a great extent"},#REF!,{"TRUE"}))</f>
        <v>#REF!</v>
      </c>
      <c r="G22" s="11" t="e" cm="1">
        <f t="array" ref="G22">SUM(COUNTIFS(#REF!,{"To a moderate extent","To a great extent","To a Small Extent","Not at all"},#REF!,{"TRUE"}))</f>
        <v>#REF!</v>
      </c>
      <c r="H22" s="28" t="e">
        <f t="shared" si="1"/>
        <v>#REF!</v>
      </c>
    </row>
    <row r="23" spans="1:8" x14ac:dyDescent="0.35">
      <c r="A23" s="6"/>
      <c r="B23" s="7" t="s">
        <v>18</v>
      </c>
      <c r="C23" s="25">
        <v>652</v>
      </c>
      <c r="D23" s="4">
        <v>752</v>
      </c>
      <c r="E23" s="26">
        <v>0.86702127659574468</v>
      </c>
      <c r="F23" s="25" t="e" cm="1">
        <f t="array" ref="F23">SUM(COUNTIFS(#REF!,{"To a moderate extent","To a great extent"},#REF!,{"TRUE"}))</f>
        <v>#REF!</v>
      </c>
      <c r="G23" s="4" t="e" cm="1">
        <f t="array" ref="G23">SUM(COUNTIFS(#REF!,{"To a moderate extent","To a great extent","To a Small Extent","Not at all"},#REF!,{"TRUE"}))</f>
        <v>#REF!</v>
      </c>
      <c r="H23" s="26" t="e">
        <f t="shared" si="1"/>
        <v>#REF!</v>
      </c>
    </row>
    <row r="24" spans="1:8" x14ac:dyDescent="0.35">
      <c r="A24" s="6"/>
      <c r="B24" s="8" t="s">
        <v>27</v>
      </c>
      <c r="C24" s="27">
        <v>580</v>
      </c>
      <c r="D24" s="11">
        <v>679</v>
      </c>
      <c r="E24" s="28">
        <v>0.85419734904270983</v>
      </c>
      <c r="F24" s="27" t="e" cm="1">
        <f t="array" ref="F24">SUM(COUNTIFS(#REF!,{"To a moderate extent","To a great extent"},#REF!,{"TRUE"}))</f>
        <v>#REF!</v>
      </c>
      <c r="G24" s="11" t="e" cm="1">
        <f t="array" ref="G24">SUM(COUNTIFS(#REF!,{"To a moderate extent","To a great extent","To a Small Extent","Not at all"},#REF!,{"TRUE"}))</f>
        <v>#REF!</v>
      </c>
      <c r="H24" s="28" t="e">
        <f t="shared" si="1"/>
        <v>#REF!</v>
      </c>
    </row>
    <row r="25" spans="1:8" x14ac:dyDescent="0.35">
      <c r="A25" s="6"/>
      <c r="B25" s="7" t="s">
        <v>28</v>
      </c>
      <c r="C25" s="25">
        <v>596</v>
      </c>
      <c r="D25" s="4">
        <v>731</v>
      </c>
      <c r="E25" s="26">
        <v>0.81532147742818062</v>
      </c>
      <c r="F25" s="25" t="e" cm="1">
        <f t="array" ref="F25">SUM(COUNTIFS(#REF!,{"To a moderate extent","To a great extent"},#REF!,{"TRUE"}))</f>
        <v>#REF!</v>
      </c>
      <c r="G25" s="4" t="e" cm="1">
        <f t="array" ref="G25">SUM(COUNTIFS(#REF!,{"To a moderate extent","To a great extent","To a Small Extent","Not at all"},#REF!,{"TRUE"}))</f>
        <v>#REF!</v>
      </c>
      <c r="H25" s="26" t="e">
        <f t="shared" si="1"/>
        <v>#REF!</v>
      </c>
    </row>
    <row r="26" spans="1:8" x14ac:dyDescent="0.35">
      <c r="A26" s="12"/>
      <c r="B26" s="8" t="s">
        <v>29</v>
      </c>
      <c r="C26" s="27">
        <v>646</v>
      </c>
      <c r="D26" s="11">
        <v>750</v>
      </c>
      <c r="E26" s="28">
        <v>0.86133333333333328</v>
      </c>
      <c r="F26" s="27" t="e" cm="1">
        <f t="array" ref="F26">SUM(COUNTIFS(#REF!,{"To a moderate extent","To a great extent"},#REF!,{"TRUE"}))</f>
        <v>#REF!</v>
      </c>
      <c r="G26" s="11" t="e" cm="1">
        <f t="array" ref="G26">SUM(COUNTIFS(#REF!,{"To a moderate extent","To a great extent","To a Small Extent","Not at all"},#REF!,{"TRUE"}))</f>
        <v>#REF!</v>
      </c>
      <c r="H26" s="28" t="e">
        <f t="shared" si="1"/>
        <v>#REF!</v>
      </c>
    </row>
    <row r="27" spans="1:8" x14ac:dyDescent="0.35">
      <c r="A27" s="42"/>
      <c r="B27" s="7" t="s">
        <v>30</v>
      </c>
      <c r="C27" s="25">
        <v>614</v>
      </c>
      <c r="D27" s="4">
        <v>720</v>
      </c>
      <c r="E27" s="26">
        <v>0.85277777777777775</v>
      </c>
      <c r="F27" s="25" t="e" cm="1">
        <f t="array" ref="F27">SUM(COUNTIFS(#REF!,{"To a moderate extent","To a great extent"},#REF!,{"TRUE"}))</f>
        <v>#REF!</v>
      </c>
      <c r="G27" s="4" t="e" cm="1">
        <f t="array" ref="G27">SUM(COUNTIFS(#REF!,{"To a moderate extent","To a great extent","To a Small Extent","Not at all"},#REF!,{"TRUE"}))</f>
        <v>#REF!</v>
      </c>
      <c r="H27" s="26" t="e">
        <f>F27/G27</f>
        <v>#REF!</v>
      </c>
    </row>
    <row r="28" spans="1:8" x14ac:dyDescent="0.35">
      <c r="A28" s="47" t="s">
        <v>31</v>
      </c>
      <c r="B28" s="41"/>
      <c r="C28" s="44"/>
      <c r="D28" s="44"/>
      <c r="E28" s="45"/>
      <c r="F28" s="44"/>
      <c r="G28" s="44"/>
      <c r="H28" s="46"/>
    </row>
    <row r="29" spans="1:8" x14ac:dyDescent="0.35">
      <c r="A29" s="43"/>
      <c r="B29" s="7" t="s">
        <v>10</v>
      </c>
      <c r="C29" s="25">
        <v>435</v>
      </c>
      <c r="D29" s="4">
        <v>517</v>
      </c>
      <c r="E29" s="26">
        <v>0.84139264990328821</v>
      </c>
      <c r="F29" s="25" t="e" cm="1">
        <f t="array" ref="F29">SUM(COUNTIFS(#REF!,{"To a moderate extent","To a great extent"},#REF!,{"TRUE"}))</f>
        <v>#REF!</v>
      </c>
      <c r="G29" s="4" t="e" cm="1">
        <f t="array" ref="G29">SUM(COUNTIFS(#REF!,{"To a moderate extent","To a great extent","To a Small Extent","Not at all"},#REF!,{"TRUE"}))</f>
        <v>#REF!</v>
      </c>
      <c r="H29" s="26" t="e">
        <f t="shared" ref="H29:H43" si="2">F29/G29</f>
        <v>#REF!</v>
      </c>
    </row>
    <row r="30" spans="1:8" x14ac:dyDescent="0.35">
      <c r="A30" s="12"/>
      <c r="B30" s="8" t="s">
        <v>11</v>
      </c>
      <c r="C30" s="27">
        <v>604</v>
      </c>
      <c r="D30" s="11">
        <v>688</v>
      </c>
      <c r="E30" s="28">
        <v>0.87790697674418605</v>
      </c>
      <c r="F30" s="27" t="e" cm="1">
        <f t="array" ref="F30">SUM(COUNTIFS(#REF!,{"To a moderate extent","To a great extent"},#REF!,{"TRUE"}))</f>
        <v>#REF!</v>
      </c>
      <c r="G30" s="11" t="e" cm="1">
        <f t="array" ref="G30">SUM(COUNTIFS(#REF!,{"To a moderate extent","To a great extent","To a Small Extent","Not at all"},#REF!,{"TRUE"}))</f>
        <v>#REF!</v>
      </c>
      <c r="H30" s="28" t="e">
        <f t="shared" si="2"/>
        <v>#REF!</v>
      </c>
    </row>
    <row r="31" spans="1:8" x14ac:dyDescent="0.35">
      <c r="A31" s="12"/>
      <c r="B31" s="7" t="s">
        <v>40</v>
      </c>
      <c r="C31" s="25">
        <v>638</v>
      </c>
      <c r="D31" s="4">
        <v>753</v>
      </c>
      <c r="E31" s="26">
        <v>0.84727755644090308</v>
      </c>
      <c r="F31" s="25" t="e" cm="1">
        <f t="array" ref="F31">SUM(COUNTIFS(#REF!,{"To a moderate extent","To a great extent"},#REF!,{"TRUE"}))</f>
        <v>#REF!</v>
      </c>
      <c r="G31" s="4" t="e" cm="1">
        <f t="array" ref="G31">SUM(COUNTIFS(#REF!,{"To a moderate extent","To a great extent","To a Small Extent","Not at all"},#REF!,{"TRUE"}))</f>
        <v>#REF!</v>
      </c>
      <c r="H31" s="26" t="e">
        <f t="shared" si="2"/>
        <v>#REF!</v>
      </c>
    </row>
    <row r="32" spans="1:8" x14ac:dyDescent="0.35">
      <c r="A32" s="12"/>
      <c r="B32" s="8" t="s">
        <v>14</v>
      </c>
      <c r="C32" s="27">
        <v>580</v>
      </c>
      <c r="D32" s="11">
        <v>689</v>
      </c>
      <c r="E32" s="28">
        <v>0.84179970972423801</v>
      </c>
      <c r="F32" s="27" t="e" cm="1">
        <f t="array" ref="F32">SUM(COUNTIFS(#REF!,{"To a moderate extent","To a great extent"},#REF!,{"TRUE"}))</f>
        <v>#REF!</v>
      </c>
      <c r="G32" s="11" t="e" cm="1">
        <f t="array" ref="G32">SUM(COUNTIFS(#REF!,{"To a moderate extent","To a great extent","To a Small Extent","Not at all"},#REF!,{"TRUE"}))</f>
        <v>#REF!</v>
      </c>
      <c r="H32" s="28" t="e">
        <f t="shared" si="2"/>
        <v>#REF!</v>
      </c>
    </row>
    <row r="33" spans="1:8" x14ac:dyDescent="0.35">
      <c r="A33" s="12"/>
      <c r="B33" s="7" t="s">
        <v>12</v>
      </c>
      <c r="C33" s="25">
        <v>582</v>
      </c>
      <c r="D33" s="4">
        <v>665</v>
      </c>
      <c r="E33" s="26">
        <v>0.87518796992481207</v>
      </c>
      <c r="F33" s="25" t="e" cm="1">
        <f t="array" ref="F33">SUM(COUNTIFS(#REF!,{"To a moderate extent","To a great extent"},#REF!,{"TRUE"}))</f>
        <v>#REF!</v>
      </c>
      <c r="G33" s="4" t="e" cm="1">
        <f t="array" ref="G33">SUM(COUNTIFS(#REF!,{"To a moderate extent","To a great extent","To a Small Extent","Not at all"},#REF!,{"TRUE"}))</f>
        <v>#REF!</v>
      </c>
      <c r="H33" s="26" t="e">
        <f t="shared" si="2"/>
        <v>#REF!</v>
      </c>
    </row>
    <row r="34" spans="1:8" x14ac:dyDescent="0.35">
      <c r="A34" s="12"/>
      <c r="B34" s="8" t="s">
        <v>13</v>
      </c>
      <c r="C34" s="27">
        <v>614</v>
      </c>
      <c r="D34" s="11">
        <v>729</v>
      </c>
      <c r="E34" s="28">
        <v>0.84224965706447186</v>
      </c>
      <c r="F34" s="27" t="e" cm="1">
        <f t="array" ref="F34">SUM(COUNTIFS(#REF!,{"To a moderate extent","To a great extent"},#REF!,{"TRUE"}))</f>
        <v>#REF!</v>
      </c>
      <c r="G34" s="11" t="e" cm="1">
        <f t="array" ref="G34">SUM(COUNTIFS(#REF!,{"To a moderate extent","To a great extent","To a Small Extent","Not at all"},#REF!,{"TRUE"}))</f>
        <v>#REF!</v>
      </c>
      <c r="H34" s="28" t="e">
        <f t="shared" si="2"/>
        <v>#REF!</v>
      </c>
    </row>
    <row r="35" spans="1:8" x14ac:dyDescent="0.35">
      <c r="A35" s="12"/>
      <c r="B35" s="7" t="s">
        <v>15</v>
      </c>
      <c r="C35" s="25">
        <v>647</v>
      </c>
      <c r="D35" s="4">
        <v>751</v>
      </c>
      <c r="E35" s="26">
        <v>0.86151797603195734</v>
      </c>
      <c r="F35" s="25" t="e" cm="1">
        <f t="array" ref="F35">SUM(COUNTIFS(#REF!,{"To a moderate extent","To a great extent"},#REF!,{"TRUE"}))</f>
        <v>#REF!</v>
      </c>
      <c r="G35" s="4" t="e" cm="1">
        <f t="array" ref="G35">SUM(COUNTIFS(#REF!,{"To a moderate extent","To a great extent","To a Small Extent","Not at all"},#REF!,{"TRUE"}))</f>
        <v>#REF!</v>
      </c>
      <c r="H35" s="26" t="e">
        <f t="shared" si="2"/>
        <v>#REF!</v>
      </c>
    </row>
    <row r="36" spans="1:8" x14ac:dyDescent="0.35">
      <c r="A36" s="39" t="s">
        <v>32</v>
      </c>
      <c r="B36" s="39"/>
      <c r="C36" s="39"/>
      <c r="D36" s="39"/>
      <c r="E36" s="39"/>
      <c r="F36" s="39"/>
      <c r="G36" s="39"/>
      <c r="H36" s="40"/>
    </row>
    <row r="37" spans="1:8" x14ac:dyDescent="0.35">
      <c r="A37" s="14"/>
      <c r="B37" s="7" t="s">
        <v>33</v>
      </c>
      <c r="C37" s="25">
        <v>707</v>
      </c>
      <c r="D37" s="4">
        <v>755</v>
      </c>
      <c r="E37" s="26">
        <v>0.93642384105960264</v>
      </c>
      <c r="F37" s="25" t="e" cm="1">
        <f t="array" ref="F37">SUM(COUNTIFS(#REF!,{"To a moderate extent","To a great extent"},#REF!,{"TRUE"}))</f>
        <v>#REF!</v>
      </c>
      <c r="G37" s="4" t="e" cm="1">
        <f t="array" ref="G37">SUM(COUNTIFS(#REF!,{"To a moderate extent","To a great extent","To a Small Extent","Not at all"},#REF!,{"TRUE"}))</f>
        <v>#REF!</v>
      </c>
      <c r="H37" s="26" t="e">
        <f t="shared" si="2"/>
        <v>#REF!</v>
      </c>
    </row>
    <row r="38" spans="1:8" x14ac:dyDescent="0.35">
      <c r="A38" s="34"/>
      <c r="B38" s="8" t="s">
        <v>34</v>
      </c>
      <c r="C38" s="27">
        <v>644</v>
      </c>
      <c r="D38" s="11">
        <v>737</v>
      </c>
      <c r="E38" s="28">
        <v>0.87381275440976935</v>
      </c>
      <c r="F38" s="27" t="e" cm="1">
        <f t="array" ref="F38">SUM(COUNTIFS(#REF!,{"To a moderate extent","To a great extent"},#REF!,{"TRUE"}))</f>
        <v>#REF!</v>
      </c>
      <c r="G38" s="11" t="e" cm="1">
        <f t="array" ref="G38">SUM(COUNTIFS(#REF!,{"To a moderate extent","To a great extent","To a Small Extent","Not at all"},#REF!,{"TRUE"}))</f>
        <v>#REF!</v>
      </c>
      <c r="H38" s="28" t="e">
        <f t="shared" si="2"/>
        <v>#REF!</v>
      </c>
    </row>
    <row r="39" spans="1:8" x14ac:dyDescent="0.35">
      <c r="A39" s="14"/>
      <c r="B39" s="7" t="s">
        <v>35</v>
      </c>
      <c r="C39" s="25">
        <v>699</v>
      </c>
      <c r="D39" s="4">
        <v>754</v>
      </c>
      <c r="E39" s="26">
        <v>0.92705570291777184</v>
      </c>
      <c r="F39" s="25" t="e" cm="1">
        <f t="array" ref="F39">SUM(COUNTIFS(#REF!,{"To a moderate extent","To a great extent"},#REF!,{"TRUE"}))</f>
        <v>#REF!</v>
      </c>
      <c r="G39" s="4" t="e" cm="1">
        <f t="array" ref="G39">SUM(COUNTIFS(#REF!,{"To a moderate extent","To a great extent","To a Small Extent","Not at all"},#REF!,{"TRUE"}))</f>
        <v>#REF!</v>
      </c>
      <c r="H39" s="26" t="e">
        <f t="shared" si="2"/>
        <v>#REF!</v>
      </c>
    </row>
    <row r="40" spans="1:8" x14ac:dyDescent="0.35">
      <c r="A40" s="39" t="s">
        <v>36</v>
      </c>
      <c r="B40" s="39"/>
      <c r="C40" s="39"/>
      <c r="D40" s="39"/>
      <c r="E40" s="39"/>
      <c r="F40" s="39"/>
      <c r="G40" s="39"/>
      <c r="H40" s="40"/>
    </row>
    <row r="41" spans="1:8" x14ac:dyDescent="0.35">
      <c r="A41" s="35"/>
      <c r="B41" s="7" t="s">
        <v>37</v>
      </c>
      <c r="C41" s="25">
        <v>641</v>
      </c>
      <c r="D41" s="4">
        <v>751</v>
      </c>
      <c r="E41" s="26">
        <v>0.8535286284953395</v>
      </c>
      <c r="F41" s="25" t="e" cm="1">
        <f t="array" ref="F41">SUM(COUNTIFS(#REF!,{"To a moderate extent","To a great extent"},#REF!,{"TRUE"}))</f>
        <v>#REF!</v>
      </c>
      <c r="G41" s="4" t="e" cm="1">
        <f t="array" ref="G41">SUM(COUNTIFS(#REF!,{"To a moderate extent","To a great extent","To a Small Extent","Not at all"},#REF!,{"TRUE"}))</f>
        <v>#REF!</v>
      </c>
      <c r="H41" s="26" t="e">
        <f t="shared" si="2"/>
        <v>#REF!</v>
      </c>
    </row>
    <row r="42" spans="1:8" x14ac:dyDescent="0.35">
      <c r="A42" s="35"/>
      <c r="B42" s="8" t="s">
        <v>38</v>
      </c>
      <c r="C42" s="27">
        <v>709</v>
      </c>
      <c r="D42" s="11">
        <v>754</v>
      </c>
      <c r="E42" s="28">
        <v>0.94031830238726788</v>
      </c>
      <c r="F42" s="27" t="e" cm="1">
        <f t="array" ref="F42">SUM(COUNTIFS(#REF!,{"To a moderate extent","To a great extent"},#REF!,{"TRUE"}))</f>
        <v>#REF!</v>
      </c>
      <c r="G42" s="11" t="e" cm="1">
        <f t="array" ref="G42">SUM(COUNTIFS(#REF!,{"To a moderate extent","To a great extent","To a Small Extent","Not at all"},#REF!,{"TRUE"}))</f>
        <v>#REF!</v>
      </c>
      <c r="H42" s="28" t="e">
        <f t="shared" si="2"/>
        <v>#REF!</v>
      </c>
    </row>
    <row r="43" spans="1:8" x14ac:dyDescent="0.35">
      <c r="A43" s="35"/>
      <c r="B43" s="7" t="s">
        <v>39</v>
      </c>
      <c r="C43" s="25">
        <v>673</v>
      </c>
      <c r="D43" s="4">
        <v>748</v>
      </c>
      <c r="E43" s="26">
        <v>0.89973262032085566</v>
      </c>
      <c r="F43" s="25" t="e" cm="1">
        <f t="array" ref="F43">SUM(COUNTIFS(#REF!,{"To a moderate extent","To a great extent"},#REF!,{"TRUE"}))</f>
        <v>#REF!</v>
      </c>
      <c r="G43" s="4" t="e" cm="1">
        <f t="array" ref="G43">SUM(COUNTIFS(#REF!,{"To a moderate extent","To a great extent","To a Small Extent","Not at all"},#REF!,{"TRUE"}))</f>
        <v>#REF!</v>
      </c>
      <c r="H43" s="26" t="e">
        <f t="shared" si="2"/>
        <v>#REF!</v>
      </c>
    </row>
    <row r="44" spans="1:8" ht="26" x14ac:dyDescent="0.35">
      <c r="A44" s="24"/>
      <c r="B44" s="20"/>
      <c r="C44" s="21" t="s">
        <v>19</v>
      </c>
      <c r="D44" s="22" t="s">
        <v>20</v>
      </c>
      <c r="E44" s="23" t="s">
        <v>21</v>
      </c>
      <c r="F44" s="22" t="s">
        <v>19</v>
      </c>
      <c r="G44" s="22" t="s">
        <v>20</v>
      </c>
      <c r="H44" s="23" t="s">
        <v>21</v>
      </c>
    </row>
    <row r="45" spans="1:8" ht="22" x14ac:dyDescent="0.45">
      <c r="A45" s="10"/>
      <c r="B45" s="15" t="s">
        <v>22</v>
      </c>
      <c r="C45" s="29">
        <v>759</v>
      </c>
      <c r="D45" s="18">
        <v>1543</v>
      </c>
      <c r="E45" s="30">
        <v>0.49189889825016203</v>
      </c>
      <c r="F45" s="3" t="e" cm="1">
        <f t="array" ref="F45">COUNTIF(#REF!,{"TRUE"})</f>
        <v>#REF!</v>
      </c>
      <c r="G45" s="9">
        <v>15</v>
      </c>
      <c r="H45" s="19" t="e">
        <f>F45/G45</f>
        <v>#REF!</v>
      </c>
    </row>
    <row r="46" spans="1:8" ht="16.5" x14ac:dyDescent="0.35">
      <c r="A46" s="1" t="s">
        <v>44</v>
      </c>
    </row>
    <row r="47" spans="1:8" ht="16.5" x14ac:dyDescent="0.35">
      <c r="A47" s="1" t="s">
        <v>42</v>
      </c>
    </row>
    <row r="48" spans="1:8" ht="16.5" x14ac:dyDescent="0.35">
      <c r="A48" s="1" t="s">
        <v>23</v>
      </c>
    </row>
  </sheetData>
  <dataConsolidate/>
  <mergeCells count="9">
    <mergeCell ref="A1:H3"/>
    <mergeCell ref="A5:B6"/>
    <mergeCell ref="C5:E5"/>
    <mergeCell ref="F5:H5"/>
    <mergeCell ref="A16:A17"/>
    <mergeCell ref="B16:B17"/>
    <mergeCell ref="C16:E16"/>
    <mergeCell ref="F16:H16"/>
    <mergeCell ref="A4:H4"/>
  </mergeCells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15AE161D33644C87CF8C61106896FB" ma:contentTypeVersion="19" ma:contentTypeDescription="Create a new document." ma:contentTypeScope="" ma:versionID="65b9e143c3678ea8d57ee732ebad42c3">
  <xsd:schema xmlns:xsd="http://www.w3.org/2001/XMLSchema" xmlns:xs="http://www.w3.org/2001/XMLSchema" xmlns:p="http://schemas.microsoft.com/office/2006/metadata/properties" xmlns:ns2="e362237a-3c0b-4987-a124-ae4038626336" xmlns:ns3="a0fbe04f-3e78-40fb-872f-914bcfffbe34" targetNamespace="http://schemas.microsoft.com/office/2006/metadata/properties" ma:root="true" ma:fieldsID="7a5bac93a733bbcf5c07fe20cbab646d" ns2:_="" ns3:_="">
    <xsd:import namespace="e362237a-3c0b-4987-a124-ae4038626336"/>
    <xsd:import namespace="a0fbe04f-3e78-40fb-872f-914bcfffbe34"/>
    <xsd:element name="properties">
      <xsd:complexType>
        <xsd:sequence>
          <xsd:element name="documentManagement">
            <xsd:complexType>
              <xsd:all>
                <xsd:element ref="ns2:ReviewStatu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Test_x0020_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2237a-3c0b-4987-a124-ae4038626336" elementFormDefault="qualified">
    <xsd:import namespace="http://schemas.microsoft.com/office/2006/documentManagement/types"/>
    <xsd:import namespace="http://schemas.microsoft.com/office/infopath/2007/PartnerControls"/>
    <xsd:element name="ReviewStatus" ma:index="4" nillable="true" ma:displayName="Review Status" ma:default="Draft" ma:format="Dropdown" ma:internalName="ReviewStatus0">
      <xsd:simpleType>
        <xsd:restriction base="dms:Choice">
          <xsd:enumeration value="Draft"/>
          <xsd:enumeration value="Final"/>
          <xsd:enumeration value="Approved by MDE Leadership"/>
          <xsd:enumeration value="Template"/>
          <xsd:enumeration value="Working"/>
          <xsd:enumeration value="Web"/>
          <xsd:enumeration value="Posted PDF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d83692-8000-456c-81e0-753272234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Test_x0020_Hyperlink" ma:index="24" nillable="true" ma:displayName="Test Hyperlink" ma:format="Hyperlink" ma:internalName="Test_x0020_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be04f-3e78-40fb-872f-914bcfffbe3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06f4e1f-8202-45ed-8aaf-ddfa3bf1faf0}" ma:internalName="TaxCatchAll" ma:showField="CatchAllData" ma:web="a0fbe04f-3e78-40fb-872f-914bcfffbe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62237a-3c0b-4987-a124-ae4038626336">
      <Terms xmlns="http://schemas.microsoft.com/office/infopath/2007/PartnerControls"/>
    </lcf76f155ced4ddcb4097134ff3c332f>
    <TaxCatchAll xmlns="a0fbe04f-3e78-40fb-872f-914bcfffbe34" xsi:nil="true"/>
    <ReviewStatus xmlns="e362237a-3c0b-4987-a124-ae4038626336">Draft</ReviewStatus>
    <Test_x0020_Hyperlink xmlns="e362237a-3c0b-4987-a124-ae4038626336">
      <Url xsi:nil="true"/>
      <Description xsi:nil="true"/>
    </Test_x0020_Hyperlink>
  </documentManagement>
</p:properties>
</file>

<file path=customXml/itemProps1.xml><?xml version="1.0" encoding="utf-8"?>
<ds:datastoreItem xmlns:ds="http://schemas.openxmlformats.org/officeDocument/2006/customXml" ds:itemID="{A01970C8-6151-4BF8-8ECF-F9E091C2D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2237a-3c0b-4987-a124-ae4038626336"/>
    <ds:schemaRef ds:uri="a0fbe04f-3e78-40fb-872f-914bcfffbe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574197-7140-4EDD-A926-9299C6810E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8AE9E7-A19E-4275-8E9F-5C7A583D7135}">
  <ds:schemaRefs>
    <ds:schemaRef ds:uri="http://schemas.microsoft.com/office/2006/metadata/properties"/>
    <ds:schemaRef ds:uri="http://schemas.microsoft.com/office/infopath/2007/PartnerControls"/>
    <ds:schemaRef ds:uri="ad27c568-2dec-4419-bf6f-0cef980f61bb"/>
    <ds:schemaRef ds:uri="e4664c3e-f049-4574-bd7d-7499d2032cca"/>
    <ds:schemaRef ds:uri="e362237a-3c0b-4987-a124-ae4038626336"/>
    <ds:schemaRef ds:uri="a0fbe04f-3e78-40fb-872f-914bcfffbe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Tessa Corwin</cp:lastModifiedBy>
  <cp:revision/>
  <cp:lastPrinted>2022-07-19T17:08:49Z</cp:lastPrinted>
  <dcterms:created xsi:type="dcterms:W3CDTF">2022-06-13T21:40:54Z</dcterms:created>
  <dcterms:modified xsi:type="dcterms:W3CDTF">2025-06-10T11:06:26Z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0x0101005915AE161D33644C87CF8C61106896FB</vt:lpwstr>
  </property>
  <property fmtid="{D5CDD505-2E9C-101B-9397-08002B2CF9AE}" pid="3" name="MediaServiceImageTags">
    <vt:lpwstr/>
  </property>
  <property fmtid="{D5CDD505-2E9C-101B-9397-08002B2CF9AE}" pid="4" name="MSIP_Label_7d57d072-e082-4187-b003-3ca2cdf52d65_Enabled">
    <vt:lpwstr>true</vt:lpwstr>
  </property>
  <property fmtid="{D5CDD505-2E9C-101B-9397-08002B2CF9AE}" pid="5" name="MSIP_Label_7d57d072-e082-4187-b003-3ca2cdf52d65_SetDate">
    <vt:lpwstr>2022-06-16T11:20:30Z</vt:lpwstr>
  </property>
  <property fmtid="{D5CDD505-2E9C-101B-9397-08002B2CF9AE}" pid="6" name="MSIP_Label_7d57d072-e082-4187-b003-3ca2cdf52d65_Method">
    <vt:lpwstr>Privileged</vt:lpwstr>
  </property>
  <property fmtid="{D5CDD505-2E9C-101B-9397-08002B2CF9AE}" pid="7" name="MSIP_Label_7d57d072-e082-4187-b003-3ca2cdf52d65_Name">
    <vt:lpwstr>7d57d072-e082-4187-b003-3ca2cdf52d65</vt:lpwstr>
  </property>
  <property fmtid="{D5CDD505-2E9C-101B-9397-08002B2CF9AE}" pid="8" name="MSIP_Label_7d57d072-e082-4187-b003-3ca2cdf52d65_SiteId">
    <vt:lpwstr>d5fb7087-3777-42ad-966a-892ef47225d1</vt:lpwstr>
  </property>
  <property fmtid="{D5CDD505-2E9C-101B-9397-08002B2CF9AE}" pid="9" name="MSIP_Label_7d57d072-e082-4187-b003-3ca2cdf52d65_ActionId">
    <vt:lpwstr>24e6b82c-f06a-4250-b1af-e28ca249ded5</vt:lpwstr>
  </property>
  <property fmtid="{D5CDD505-2E9C-101B-9397-08002B2CF9AE}" pid="10" name="MSIP_Label_7d57d072-e082-4187-b003-3ca2cdf52d65_ContentBits">
    <vt:lpwstr>0</vt:lpwstr>
  </property>
  <property fmtid="{D5CDD505-2E9C-101B-9397-08002B2CF9AE}" pid="11" name="_ExtendedDescription">
    <vt:lpwstr/>
  </property>
</Properties>
</file>