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44813\Downloads\"/>
    </mc:Choice>
  </mc:AlternateContent>
  <xr:revisionPtr revIDLastSave="0" documentId="8_{449D2068-7702-48AD-AE83-21DCB5CFEFC0}" xr6:coauthVersionLast="47" xr6:coauthVersionMax="47" xr10:uidLastSave="{00000000-0000-0000-0000-000000000000}"/>
  <bookViews>
    <workbookView xWindow="-110" yWindow="-110" windowWidth="22780" windowHeight="14660" activeTab="1" xr2:uid="{00000000-000D-0000-FFFF-FFFF00000000}"/>
  </bookViews>
  <sheets>
    <sheet name="Summary" sheetId="6" r:id="rId1"/>
    <sheet name="EPI Score Considerations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6" l="1"/>
  <c r="O5" i="6" s="1"/>
  <c r="X58" i="6" a="1"/>
  <c r="X58" i="6" s="1"/>
  <c r="X56" i="6" a="1"/>
  <c r="X56" i="6" s="1"/>
  <c r="X55" i="6" a="1"/>
  <c r="X55" i="6" s="1"/>
  <c r="X54" i="6" a="1"/>
  <c r="X54" i="6" s="1"/>
  <c r="X53" i="6" a="1"/>
  <c r="X53" i="6" s="1"/>
  <c r="X52" i="6" a="1"/>
  <c r="X52" i="6" s="1"/>
  <c r="X51" i="6" a="1"/>
  <c r="X51" i="6" s="1"/>
  <c r="X50" i="6" a="1"/>
  <c r="X50" i="6" s="1"/>
  <c r="X48" i="6" a="1"/>
  <c r="X48" i="6" s="1"/>
  <c r="X47" i="6" a="1"/>
  <c r="X47" i="6" s="1"/>
  <c r="X46" i="6" a="1"/>
  <c r="X46" i="6" s="1"/>
  <c r="X45" i="6" a="1"/>
  <c r="X45" i="6" s="1"/>
  <c r="X44" i="6" a="1"/>
  <c r="X44" i="6" s="1"/>
  <c r="X43" i="6" a="1"/>
  <c r="X43" i="6" s="1"/>
  <c r="X42" i="6" a="1"/>
  <c r="X42" i="6" s="1"/>
  <c r="X41" i="6" a="1"/>
  <c r="X41" i="6" s="1"/>
  <c r="X40" i="6" a="1"/>
  <c r="X40" i="6" s="1"/>
  <c r="X39" i="6" a="1"/>
  <c r="X39" i="6" s="1"/>
  <c r="X38" i="6" a="1"/>
  <c r="X38" i="6" s="1"/>
  <c r="X37" i="6" a="1"/>
  <c r="X37" i="6" s="1"/>
  <c r="X36" i="6" a="1"/>
  <c r="X36" i="6" s="1"/>
  <c r="X35" i="6" a="1"/>
  <c r="X35" i="6" s="1"/>
  <c r="X34" i="6" a="1"/>
  <c r="X34" i="6" s="1"/>
  <c r="X33" i="6" a="1"/>
  <c r="X33" i="6" s="1"/>
  <c r="X31" i="6" a="1"/>
  <c r="X31" i="6" s="1"/>
  <c r="X30" i="6" a="1"/>
  <c r="X30" i="6" s="1"/>
  <c r="X29" i="6" a="1"/>
  <c r="X29" i="6" s="1"/>
  <c r="X28" i="6" a="1"/>
  <c r="X28" i="6" s="1"/>
  <c r="X27" i="6" a="1"/>
  <c r="X27" i="6" s="1"/>
  <c r="X26" i="6" a="1"/>
  <c r="X26" i="6" s="1"/>
  <c r="X24" i="6" a="1"/>
  <c r="X24" i="6" s="1"/>
  <c r="X23" i="6" a="1"/>
  <c r="X23" i="6" s="1"/>
  <c r="X22" i="6" a="1"/>
  <c r="X22" i="6" s="1"/>
  <c r="X21" i="6" a="1"/>
  <c r="X21" i="6" s="1"/>
  <c r="X20" i="6" a="1"/>
  <c r="X20" i="6" s="1"/>
  <c r="Y20" i="6" a="1"/>
  <c r="Y20" i="6" s="1"/>
  <c r="P20" i="6" a="1"/>
  <c r="P20" i="6" s="1"/>
  <c r="G20" i="6" a="1"/>
  <c r="G20" i="6" s="1"/>
  <c r="F20" i="6" a="1"/>
  <c r="F20" i="6" s="1"/>
  <c r="O58" i="6" a="1"/>
  <c r="O58" i="6" s="1"/>
  <c r="O56" i="6" a="1"/>
  <c r="O56" i="6" s="1"/>
  <c r="O55" i="6" a="1"/>
  <c r="O55" i="6" s="1"/>
  <c r="O54" i="6" a="1"/>
  <c r="O54" i="6" s="1"/>
  <c r="O53" i="6" a="1"/>
  <c r="O53" i="6" s="1"/>
  <c r="O52" i="6" a="1"/>
  <c r="O52" i="6" s="1"/>
  <c r="O51" i="6" a="1"/>
  <c r="O51" i="6" s="1"/>
  <c r="O50" i="6" a="1"/>
  <c r="O50" i="6" s="1"/>
  <c r="O48" i="6" a="1"/>
  <c r="O48" i="6" s="1"/>
  <c r="O47" i="6" a="1"/>
  <c r="O47" i="6" s="1"/>
  <c r="O46" i="6" a="1"/>
  <c r="O46" i="6" s="1"/>
  <c r="O45" i="6" a="1"/>
  <c r="O45" i="6" s="1"/>
  <c r="O44" i="6" a="1"/>
  <c r="O44" i="6" s="1"/>
  <c r="O43" i="6" a="1"/>
  <c r="O43" i="6" s="1"/>
  <c r="O42" i="6" a="1"/>
  <c r="O42" i="6" s="1"/>
  <c r="O41" i="6" a="1"/>
  <c r="O41" i="6" s="1"/>
  <c r="O40" i="6" a="1"/>
  <c r="O40" i="6" s="1"/>
  <c r="O39" i="6" a="1"/>
  <c r="O39" i="6" s="1"/>
  <c r="O38" i="6" a="1"/>
  <c r="O38" i="6" s="1"/>
  <c r="O37" i="6" a="1"/>
  <c r="O37" i="6" s="1"/>
  <c r="O36" i="6" a="1"/>
  <c r="O36" i="6" s="1"/>
  <c r="O35" i="6" a="1"/>
  <c r="O35" i="6" s="1"/>
  <c r="O34" i="6" a="1"/>
  <c r="O34" i="6" s="1"/>
  <c r="O33" i="6" a="1"/>
  <c r="O33" i="6" s="1"/>
  <c r="O31" i="6" a="1"/>
  <c r="O31" i="6" s="1"/>
  <c r="O30" i="6" a="1"/>
  <c r="O30" i="6" s="1"/>
  <c r="O29" i="6" a="1"/>
  <c r="O29" i="6" s="1"/>
  <c r="O28" i="6" a="1"/>
  <c r="O28" i="6" s="1"/>
  <c r="O27" i="6" a="1"/>
  <c r="O27" i="6" s="1"/>
  <c r="O26" i="6" a="1"/>
  <c r="O26" i="6" s="1"/>
  <c r="O24" i="6" a="1"/>
  <c r="O24" i="6" s="1"/>
  <c r="O23" i="6" a="1"/>
  <c r="O23" i="6" s="1"/>
  <c r="O22" i="6" a="1"/>
  <c r="O22" i="6" s="1"/>
  <c r="O21" i="6" a="1"/>
  <c r="O21" i="6" s="1"/>
  <c r="O20" i="6" a="1"/>
  <c r="O20" i="6" s="1"/>
  <c r="G67" i="6" a="1"/>
  <c r="G67" i="6" s="1"/>
  <c r="G66" i="6" a="1"/>
  <c r="G66" i="6" s="1"/>
  <c r="G65" i="6" a="1"/>
  <c r="G65" i="6" s="1"/>
  <c r="G64" i="6" a="1"/>
  <c r="G64" i="6" s="1"/>
  <c r="G63" i="6" a="1"/>
  <c r="G63" i="6" s="1"/>
  <c r="G62" i="6" a="1"/>
  <c r="G62" i="6" s="1"/>
  <c r="G61" i="6" a="1"/>
  <c r="G61" i="6" s="1"/>
  <c r="X17" i="6" l="1"/>
  <c r="F17" i="6"/>
  <c r="O17" i="6" s="1"/>
  <c r="X5" i="6"/>
  <c r="Z20" i="6"/>
  <c r="Y58" i="6"/>
  <c r="Z58" i="6" s="1"/>
  <c r="Y55" i="6"/>
  <c r="Z55" i="6" s="1"/>
  <c r="Y53" i="6"/>
  <c r="Z53" i="6" s="1"/>
  <c r="Y51" i="6"/>
  <c r="Z51" i="6" s="1"/>
  <c r="Y48" i="6"/>
  <c r="Z48" i="6" s="1"/>
  <c r="Y46" i="6"/>
  <c r="Z46" i="6" s="1"/>
  <c r="Y44" i="6"/>
  <c r="Z44" i="6" s="1"/>
  <c r="Y42" i="6"/>
  <c r="Z42" i="6" s="1"/>
  <c r="Y40" i="6"/>
  <c r="Z40" i="6" s="1"/>
  <c r="Y38" i="6"/>
  <c r="Z38" i="6" s="1"/>
  <c r="Y36" i="6"/>
  <c r="Z36" i="6" s="1"/>
  <c r="Y34" i="6"/>
  <c r="Z34" i="6" s="1"/>
  <c r="Y31" i="6"/>
  <c r="Z31" i="6" s="1"/>
  <c r="Y29" i="6"/>
  <c r="Z29" i="6" s="1"/>
  <c r="Y27" i="6"/>
  <c r="Z27" i="6" s="1"/>
  <c r="Y24" i="6"/>
  <c r="Z24" i="6" s="1"/>
  <c r="Y22" i="6"/>
  <c r="Z22" i="6" s="1"/>
  <c r="Y56" i="6"/>
  <c r="Z56" i="6" s="1"/>
  <c r="Y54" i="6"/>
  <c r="Z54" i="6" s="1"/>
  <c r="Y52" i="6"/>
  <c r="Z52" i="6" s="1"/>
  <c r="Y50" i="6"/>
  <c r="Z50" i="6" s="1"/>
  <c r="Y47" i="6"/>
  <c r="Z47" i="6" s="1"/>
  <c r="Y45" i="6"/>
  <c r="Z45" i="6" s="1"/>
  <c r="Y43" i="6"/>
  <c r="Z43" i="6" s="1"/>
  <c r="Y41" i="6"/>
  <c r="Z41" i="6" s="1"/>
  <c r="Y39" i="6"/>
  <c r="Z39" i="6" s="1"/>
  <c r="Y37" i="6"/>
  <c r="Z37" i="6" s="1"/>
  <c r="Y35" i="6"/>
  <c r="Z35" i="6" s="1"/>
  <c r="Y33" i="6"/>
  <c r="Z33" i="6" s="1"/>
  <c r="Y30" i="6"/>
  <c r="Z30" i="6" s="1"/>
  <c r="Y28" i="6"/>
  <c r="Z28" i="6" s="1"/>
  <c r="Y26" i="6"/>
  <c r="Z26" i="6" s="1"/>
  <c r="Y23" i="6"/>
  <c r="Z23" i="6" s="1"/>
  <c r="Y21" i="6"/>
  <c r="Z21" i="6" s="1"/>
  <c r="F69" i="6" l="1" a="1"/>
  <c r="F69" i="6" s="1"/>
  <c r="F67" i="6" a="1"/>
  <c r="F67" i="6" s="1"/>
  <c r="F66" i="6" a="1"/>
  <c r="F66" i="6" s="1"/>
  <c r="F65" i="6" a="1"/>
  <c r="F65" i="6" s="1"/>
  <c r="F64" i="6" a="1"/>
  <c r="F64" i="6" s="1"/>
  <c r="F63" i="6" a="1"/>
  <c r="F63" i="6" s="1"/>
  <c r="F62" i="6" a="1"/>
  <c r="F62" i="6" s="1"/>
  <c r="F61" i="6" a="1"/>
  <c r="F61" i="6" s="1"/>
  <c r="F59" i="6" a="1"/>
  <c r="F59" i="6" s="1"/>
  <c r="F58" i="6" a="1"/>
  <c r="F58" i="6" s="1"/>
  <c r="F56" i="6" a="1"/>
  <c r="F56" i="6" s="1"/>
  <c r="F55" i="6" a="1"/>
  <c r="F55" i="6" s="1"/>
  <c r="F54" i="6" a="1"/>
  <c r="F54" i="6" s="1"/>
  <c r="F53" i="6" a="1"/>
  <c r="F53" i="6" s="1"/>
  <c r="F52" i="6" a="1"/>
  <c r="F52" i="6" s="1"/>
  <c r="F51" i="6" a="1"/>
  <c r="F51" i="6" s="1"/>
  <c r="F50" i="6" a="1"/>
  <c r="F50" i="6" s="1"/>
  <c r="F49" i="6" a="1"/>
  <c r="F49" i="6" s="1"/>
  <c r="F47" i="6" a="1"/>
  <c r="F47" i="6" s="1"/>
  <c r="F46" i="6" a="1"/>
  <c r="F46" i="6" s="1"/>
  <c r="F45" i="6" a="1"/>
  <c r="F45" i="6" s="1"/>
  <c r="F44" i="6" a="1"/>
  <c r="F44" i="6" s="1"/>
  <c r="F43" i="6" a="1"/>
  <c r="F43" i="6" s="1"/>
  <c r="F42" i="6" a="1"/>
  <c r="F42" i="6" s="1"/>
  <c r="F41" i="6" a="1"/>
  <c r="F41" i="6" s="1"/>
  <c r="F40" i="6" a="1"/>
  <c r="F40" i="6" s="1"/>
  <c r="F39" i="6" a="1"/>
  <c r="F39" i="6" s="1"/>
  <c r="F38" i="6" a="1"/>
  <c r="F38" i="6" s="1"/>
  <c r="F37" i="6" a="1"/>
  <c r="F37" i="6" s="1"/>
  <c r="F36" i="6" a="1"/>
  <c r="F36" i="6" s="1"/>
  <c r="F35" i="6" a="1"/>
  <c r="F35" i="6" s="1"/>
  <c r="F34" i="6" a="1"/>
  <c r="F34" i="6" s="1"/>
  <c r="F33" i="6" a="1"/>
  <c r="F33" i="6" s="1"/>
  <c r="F31" i="6" a="1"/>
  <c r="F31" i="6" s="1"/>
  <c r="F30" i="6" a="1"/>
  <c r="F30" i="6" s="1"/>
  <c r="F29" i="6" a="1"/>
  <c r="F29" i="6" s="1"/>
  <c r="F28" i="6" a="1"/>
  <c r="F28" i="6" s="1"/>
  <c r="F27" i="6" a="1"/>
  <c r="F27" i="6" s="1"/>
  <c r="F26" i="6" a="1"/>
  <c r="F26" i="6" s="1"/>
  <c r="F24" i="6" a="1"/>
  <c r="F24" i="6" s="1"/>
  <c r="F23" i="6" a="1"/>
  <c r="F23" i="6" s="1"/>
  <c r="F22" i="6" a="1"/>
  <c r="F22" i="6" s="1"/>
  <c r="F21" i="6" a="1"/>
  <c r="F21" i="6" s="1"/>
  <c r="F3" i="7"/>
  <c r="X13" i="6" l="1"/>
  <c r="P54" i="6"/>
  <c r="P27" i="6" l="1"/>
  <c r="Q27" i="6" s="1"/>
  <c r="F12" i="6"/>
  <c r="F6" i="7" s="1"/>
  <c r="F8" i="6"/>
  <c r="F7" i="6"/>
  <c r="F11" i="6"/>
  <c r="F10" i="6"/>
  <c r="F13" i="6"/>
  <c r="F9" i="6"/>
  <c r="H67" i="6"/>
  <c r="H66" i="6"/>
  <c r="H65" i="6"/>
  <c r="H63" i="6"/>
  <c r="H64" i="6"/>
  <c r="H62" i="6"/>
  <c r="G27" i="6"/>
  <c r="H27" i="6" s="1"/>
  <c r="Q54" i="6"/>
  <c r="O11" i="6"/>
  <c r="O8" i="6"/>
  <c r="O12" i="6"/>
  <c r="H20" i="6"/>
  <c r="O10" i="6"/>
  <c r="X12" i="6"/>
  <c r="G59" i="6"/>
  <c r="H59" i="6" s="1"/>
  <c r="G56" i="6"/>
  <c r="H56" i="6" s="1"/>
  <c r="G54" i="6"/>
  <c r="H54" i="6" s="1"/>
  <c r="G52" i="6"/>
  <c r="H52" i="6" s="1"/>
  <c r="G50" i="6"/>
  <c r="H50" i="6" s="1"/>
  <c r="G47" i="6"/>
  <c r="H47" i="6" s="1"/>
  <c r="G45" i="6"/>
  <c r="G43" i="6"/>
  <c r="H43" i="6" s="1"/>
  <c r="G41" i="6"/>
  <c r="H41" i="6" s="1"/>
  <c r="G39" i="6"/>
  <c r="H39" i="6" s="1"/>
  <c r="G37" i="6"/>
  <c r="H37" i="6" s="1"/>
  <c r="G35" i="6"/>
  <c r="H35" i="6" s="1"/>
  <c r="G33" i="6"/>
  <c r="G30" i="6"/>
  <c r="H30" i="6" s="1"/>
  <c r="G24" i="6"/>
  <c r="H24" i="6" s="1"/>
  <c r="G22" i="6"/>
  <c r="H22" i="6" s="1"/>
  <c r="G69" i="6"/>
  <c r="G14" i="6" s="1"/>
  <c r="G28" i="6"/>
  <c r="H28" i="6" s="1"/>
  <c r="G55" i="6"/>
  <c r="H55" i="6" s="1"/>
  <c r="G51" i="6"/>
  <c r="H51" i="6" s="1"/>
  <c r="G49" i="6"/>
  <c r="G46" i="6"/>
  <c r="H46" i="6" s="1"/>
  <c r="G42" i="6"/>
  <c r="H42" i="6" s="1"/>
  <c r="G38" i="6"/>
  <c r="H38" i="6" s="1"/>
  <c r="G34" i="6"/>
  <c r="H34" i="6" s="1"/>
  <c r="G29" i="6"/>
  <c r="H29" i="6" s="1"/>
  <c r="G23" i="6"/>
  <c r="H23" i="6" s="1"/>
  <c r="G58" i="6"/>
  <c r="G53" i="6"/>
  <c r="H53" i="6" s="1"/>
  <c r="G44" i="6"/>
  <c r="H44" i="6" s="1"/>
  <c r="G40" i="6"/>
  <c r="H40" i="6" s="1"/>
  <c r="G36" i="6"/>
  <c r="G31" i="6"/>
  <c r="H31" i="6" s="1"/>
  <c r="G26" i="6"/>
  <c r="H26" i="6" s="1"/>
  <c r="G21" i="6"/>
  <c r="H21" i="6" s="1"/>
  <c r="X7" i="6"/>
  <c r="O9" i="6"/>
  <c r="X9" i="6"/>
  <c r="Y11" i="6"/>
  <c r="P22" i="6"/>
  <c r="Q22" i="6" s="1"/>
  <c r="P28" i="6"/>
  <c r="Q28" i="6" s="1"/>
  <c r="P33" i="6"/>
  <c r="Q33" i="6" s="1"/>
  <c r="P37" i="6"/>
  <c r="Q37" i="6" s="1"/>
  <c r="P41" i="6"/>
  <c r="Q41" i="6" s="1"/>
  <c r="P45" i="6"/>
  <c r="Q45" i="6" s="1"/>
  <c r="P48" i="6"/>
  <c r="P11" i="6" s="1"/>
  <c r="P50" i="6"/>
  <c r="Q50" i="6" s="1"/>
  <c r="P58" i="6"/>
  <c r="P13" i="6" s="1"/>
  <c r="P55" i="6"/>
  <c r="Q55" i="6" s="1"/>
  <c r="P53" i="6"/>
  <c r="Q53" i="6" s="1"/>
  <c r="P51" i="6"/>
  <c r="Q51" i="6" s="1"/>
  <c r="P46" i="6"/>
  <c r="P44" i="6"/>
  <c r="Q44" i="6" s="1"/>
  <c r="P42" i="6"/>
  <c r="Q42" i="6" s="1"/>
  <c r="P40" i="6"/>
  <c r="Q40" i="6" s="1"/>
  <c r="P38" i="6"/>
  <c r="Q38" i="6" s="1"/>
  <c r="P36" i="6"/>
  <c r="Q36" i="6" s="1"/>
  <c r="P34" i="6"/>
  <c r="Q34" i="6" s="1"/>
  <c r="P31" i="6"/>
  <c r="Q31" i="6" s="1"/>
  <c r="P29" i="6"/>
  <c r="Q29" i="6" s="1"/>
  <c r="P26" i="6"/>
  <c r="Q26" i="6" s="1"/>
  <c r="P23" i="6"/>
  <c r="Q23" i="6" s="1"/>
  <c r="P21" i="6"/>
  <c r="Q21" i="6" s="1"/>
  <c r="X8" i="6"/>
  <c r="X10" i="6"/>
  <c r="O13" i="6"/>
  <c r="Q20" i="6"/>
  <c r="O7" i="6"/>
  <c r="X11" i="6"/>
  <c r="P24" i="6"/>
  <c r="Q24" i="6" s="1"/>
  <c r="P30" i="6"/>
  <c r="Q30" i="6" s="1"/>
  <c r="P35" i="6"/>
  <c r="Q35" i="6" s="1"/>
  <c r="P39" i="6"/>
  <c r="Q39" i="6" s="1"/>
  <c r="P43" i="6"/>
  <c r="Q43" i="6" s="1"/>
  <c r="P47" i="6"/>
  <c r="Q47" i="6" s="1"/>
  <c r="P52" i="6"/>
  <c r="Q52" i="6" s="1"/>
  <c r="P56" i="6"/>
  <c r="Q56" i="6" s="1"/>
  <c r="Y13" i="6"/>
  <c r="Z13" i="6" s="1"/>
  <c r="F14" i="6"/>
  <c r="Z11" i="6" l="1"/>
  <c r="G8" i="6"/>
  <c r="H8" i="6" s="1"/>
  <c r="G12" i="6"/>
  <c r="G6" i="7" s="1"/>
  <c r="H6" i="7" s="1"/>
  <c r="F5" i="7"/>
  <c r="G9" i="6"/>
  <c r="H9" i="6" s="1"/>
  <c r="H45" i="6"/>
  <c r="G10" i="6"/>
  <c r="H10" i="6" s="1"/>
  <c r="H49" i="6"/>
  <c r="G11" i="6"/>
  <c r="H11" i="6" s="1"/>
  <c r="G13" i="6"/>
  <c r="H13" i="6" s="1"/>
  <c r="G7" i="6"/>
  <c r="H7" i="6" s="1"/>
  <c r="P10" i="6"/>
  <c r="Q10" i="6" s="1"/>
  <c r="H69" i="6"/>
  <c r="P7" i="6"/>
  <c r="Q7" i="6" s="1"/>
  <c r="H58" i="6"/>
  <c r="H14" i="6"/>
  <c r="Q48" i="6"/>
  <c r="Q13" i="6"/>
  <c r="Q58" i="6"/>
  <c r="Y8" i="6"/>
  <c r="Z8" i="6" s="1"/>
  <c r="H36" i="6"/>
  <c r="Q11" i="6"/>
  <c r="Y9" i="6"/>
  <c r="Z9" i="6" s="1"/>
  <c r="Y12" i="6"/>
  <c r="Z12" i="6" s="1"/>
  <c r="P12" i="6"/>
  <c r="Q12" i="6" s="1"/>
  <c r="P8" i="6"/>
  <c r="Q8" i="6" s="1"/>
  <c r="Y7" i="6"/>
  <c r="Z7" i="6" s="1"/>
  <c r="Y10" i="6"/>
  <c r="Z10" i="6" s="1"/>
  <c r="H33" i="6"/>
  <c r="P9" i="6"/>
  <c r="Q9" i="6" s="1"/>
  <c r="Q46" i="6"/>
  <c r="H61" i="6"/>
  <c r="H9" i="7" l="1"/>
  <c r="H8" i="7"/>
  <c r="H7" i="7"/>
  <c r="H12" i="6"/>
  <c r="G5" i="7"/>
  <c r="H5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<sst xmlns="http://schemas.openxmlformats.org/spreadsheetml/2006/main" count="234" uniqueCount="91">
  <si>
    <t>-</t>
  </si>
  <si>
    <t>Overall, to what extent do you believe you are ready to enter the teaching profession?</t>
  </si>
  <si>
    <t>Teacher Candidate Summary</t>
  </si>
  <si>
    <t>Candidate Supervisor Summary</t>
  </si>
  <si>
    <t>Cooperating Teacher Summary</t>
  </si>
  <si>
    <t>Category Summaries</t>
  </si>
  <si>
    <t>State Average</t>
  </si>
  <si>
    <t>Efficacy</t>
  </si>
  <si>
    <t>Total N</t>
  </si>
  <si>
    <t>%</t>
  </si>
  <si>
    <t>Meeting Student Needs</t>
  </si>
  <si>
    <t>Technology</t>
  </si>
  <si>
    <t>Instructional Strategies and Assessment</t>
  </si>
  <si>
    <t>Professionalism</t>
  </si>
  <si>
    <t>Professional Awareness</t>
  </si>
  <si>
    <t>Impact</t>
  </si>
  <si>
    <t>Diverse Opportunities</t>
  </si>
  <si>
    <t>Program Partnership Strength</t>
  </si>
  <si>
    <t>Clinical Exp &amp; Program Prep</t>
  </si>
  <si>
    <t>Overall</t>
  </si>
  <si>
    <t>* The color coding indicates the questions that went into the group and can be matched with the individual questions below.</t>
  </si>
  <si>
    <t>Individual Questions</t>
  </si>
  <si>
    <t>As a beginning teacher entering the profession, to what extent can you…</t>
  </si>
  <si>
    <t>connect learning experiences to a variety of backgrounds (e.g., cultural, socioeconomic, and ethnic)?</t>
  </si>
  <si>
    <t>support all students' socioemotional (e.g., social, emotional, psychological) development?</t>
  </si>
  <si>
    <t>communicate effectively with families/caregivers to promote individual student growth?</t>
  </si>
  <si>
    <t>build respectful relationships with every student?</t>
  </si>
  <si>
    <t>recognize individuals' potential as demonstrated by setting high expectations for each student?</t>
  </si>
  <si>
    <t>As a beginning teacher entering the profession, to what extent can you apply instructional strategies and resources to support...</t>
  </si>
  <si>
    <t>students from culturally diverse backgrounds?</t>
  </si>
  <si>
    <t>English learners?</t>
  </si>
  <si>
    <t>students with special needs or disabilities?</t>
  </si>
  <si>
    <t>each individual student's learning abilities and needs?</t>
  </si>
  <si>
    <t>As a beginning teacher entering the profession, to what extent can you...</t>
  </si>
  <si>
    <t>utilize available technology to enhance instruction?</t>
  </si>
  <si>
    <t>support student use of available technology?</t>
  </si>
  <si>
    <t>practice the ethical use of technology?</t>
  </si>
  <si>
    <t>support all students in making connections to prior knowledge and experiences?</t>
  </si>
  <si>
    <t>implement multiple strategies to present key content area(s) concepts?</t>
  </si>
  <si>
    <t>adapt instruction, curriculum, and assessments according to Individualized Education Programs (IEPs) and Section 504 plans?</t>
  </si>
  <si>
    <t>organize the learning environment to guide student engagement during instructional time?</t>
  </si>
  <si>
    <t>design or select assessment tools to provide evidence of student learning?</t>
  </si>
  <si>
    <t>analyze assessment data to identify patterns and gaps in student learning?</t>
  </si>
  <si>
    <t>differentiate instruction based on student assessment data?</t>
  </si>
  <si>
    <t>implement research-based behavior management strategies to maximize student engagement?</t>
  </si>
  <si>
    <t>implement literacy and reading strategies appropriate to your content area(s) and grade level(s)?</t>
  </si>
  <si>
    <t>be receptive to feedback to improve instruction?</t>
  </si>
  <si>
    <t>be a reflective educator who utilizes feedback to implement instructional improvements?</t>
  </si>
  <si>
    <t>maintain positive, collaborative relationships with colleagues?</t>
  </si>
  <si>
    <t>As a beginning teacher entering the profession, to what extent are you AWARE of...</t>
  </si>
  <si>
    <t>positively impact the learning and development of PK-12 students</t>
  </si>
  <si>
    <t>Michigan Code of Educational Ethics?</t>
  </si>
  <si>
    <t>During this teacher candidate's student teaching experience, to what extent did the educator preparation program…</t>
  </si>
  <si>
    <t>professional teaching standards for your content area(s) and grade level(s)?</t>
  </si>
  <si>
    <t>make clear the expectations for this teacher candidate's performance?</t>
  </si>
  <si>
    <t>PK-12 academic content standards?</t>
  </si>
  <si>
    <t>make clear the expectations for your role within this clinical experience?</t>
  </si>
  <si>
    <t>statewide and national teaching organizations and associations?</t>
  </si>
  <si>
    <r>
      <t xml:space="preserve">provide training and feedback on how you could best </t>
    </r>
    <r>
      <rPr>
        <sz val="11"/>
        <color rgb="FFFF0000"/>
        <rFont val="Calibri"/>
        <family val="2"/>
        <scheme val="minor"/>
      </rPr>
      <t>supervise</t>
    </r>
    <r>
      <rPr>
        <sz val="11"/>
        <color theme="1"/>
        <rFont val="Calibri"/>
        <family val="2"/>
        <scheme val="minor"/>
      </rPr>
      <t xml:space="preserve"> this teacher candidate?</t>
    </r>
  </si>
  <si>
    <t>laws and policies relevant to the teaching profession?</t>
  </si>
  <si>
    <t>make appropriate resources available to you?</t>
  </si>
  <si>
    <t>current tools utilized for assessing student learning?</t>
  </si>
  <si>
    <t>regularly request feedback from you regarding this candidate's performance?</t>
  </si>
  <si>
    <t>tools used by districts to evaluate educator performance?</t>
  </si>
  <si>
    <r>
      <t xml:space="preserve">support you as a </t>
    </r>
    <r>
      <rPr>
        <sz val="11"/>
        <color rgb="FFFF0000"/>
        <rFont val="Calibri"/>
        <family val="2"/>
        <scheme val="minor"/>
      </rPr>
      <t>candidate supervisor</t>
    </r>
    <r>
      <rPr>
        <sz val="11"/>
        <color theme="1"/>
        <rFont val="Calibri"/>
        <family val="2"/>
        <scheme val="minor"/>
      </rPr>
      <t>?</t>
    </r>
  </si>
  <si>
    <t>professional learning requirements for certificate renewal and advancement?</t>
  </si>
  <si>
    <r>
      <t xml:space="preserve">engage </t>
    </r>
    <r>
      <rPr>
        <sz val="11"/>
        <color rgb="FFFF0000"/>
        <rFont val="Calibri"/>
        <family val="2"/>
        <scheme val="minor"/>
      </rPr>
      <t>the</t>
    </r>
    <r>
      <rPr>
        <sz val="11"/>
        <color theme="1"/>
        <rFont val="Calibri"/>
        <family val="2"/>
        <scheme val="minor"/>
      </rPr>
      <t xml:space="preserve"> PK-12 school as a partner in teacher preparation?</t>
    </r>
  </si>
  <si>
    <t>To what extent did your preparation program provide you with opportunities to work…</t>
  </si>
  <si>
    <t>Overall summary evaluation:</t>
  </si>
  <si>
    <t>with students from a variety of backgrounds (e.g. cultural, socioeconomic and ethnic)?</t>
  </si>
  <si>
    <t>in a variety of school settings?</t>
  </si>
  <si>
    <t>To what extent did each of the following elements of your preparation program, make a POSITIVE contribution to your readiness to begin a teaching career?</t>
  </si>
  <si>
    <t>Coursework in your content area(s).</t>
  </si>
  <si>
    <t>Teaching methods coursework.</t>
  </si>
  <si>
    <t>Early clinical observational experiences (aka early exploratory clinical experiences).</t>
  </si>
  <si>
    <t>Pre-student teaching clinical experiences involving direct student contact (aka student contact hours).</t>
  </si>
  <si>
    <t>Student teaching (aka internship).</t>
  </si>
  <si>
    <t>Support and feedback from the cooperating teacher(s) during student teaching.</t>
  </si>
  <si>
    <t>Support and feedback from the preparation program supervisor during student teaching.</t>
  </si>
  <si>
    <t>High performing students?</t>
  </si>
  <si>
    <t>Low performing students?</t>
  </si>
  <si>
    <t>Indicator</t>
  </si>
  <si>
    <t>Effective</t>
  </si>
  <si>
    <t>Candidate Rating of Program</t>
  </si>
  <si>
    <t>Candidate Teaching Skill</t>
  </si>
  <si>
    <t>Teaching Promise</t>
  </si>
  <si>
    <t xml:space="preserve">Disclaimer: The above calculations are preliminary. Final calculations may change as the data continue to be scrubbed and refined. </t>
  </si>
  <si>
    <r>
      <t xml:space="preserve">support you as a </t>
    </r>
    <r>
      <rPr>
        <sz val="11"/>
        <color rgb="FFFF0000"/>
        <rFont val="Calibri"/>
        <family val="2"/>
        <scheme val="minor"/>
      </rPr>
      <t>cooperating teacher</t>
    </r>
    <r>
      <rPr>
        <sz val="11"/>
        <color theme="1"/>
        <rFont val="Calibri"/>
        <family val="2"/>
        <scheme val="minor"/>
      </rPr>
      <t>?</t>
    </r>
  </si>
  <si>
    <r>
      <t xml:space="preserve">engage </t>
    </r>
    <r>
      <rPr>
        <sz val="11"/>
        <color rgb="FFFF0000"/>
        <rFont val="Calibri"/>
        <family val="2"/>
        <scheme val="minor"/>
      </rPr>
      <t>your</t>
    </r>
    <r>
      <rPr>
        <sz val="11"/>
        <color theme="1"/>
        <rFont val="Calibri"/>
        <family val="2"/>
        <scheme val="minor"/>
      </rPr>
      <t xml:space="preserve"> PK-12 school as a partner in teacher preparation?</t>
    </r>
  </si>
  <si>
    <r>
      <t xml:space="preserve">provide training and feedback on how you could best </t>
    </r>
    <r>
      <rPr>
        <sz val="11"/>
        <color rgb="FFFF0000"/>
        <rFont val="Calibri"/>
        <family val="2"/>
        <scheme val="minor"/>
      </rPr>
      <t>mentor</t>
    </r>
    <r>
      <rPr>
        <sz val="11"/>
        <color theme="1"/>
        <rFont val="Calibri"/>
        <family val="2"/>
        <scheme val="minor"/>
      </rPr>
      <t xml:space="preserve"> this teacher candidate?</t>
    </r>
  </si>
  <si>
    <t>*** Efficacy for all survey questions is calculated from summing the number of respondents selecting “to a moderate extent” or “to a great extent” and dividing by the total number of respondents. All respondents, even if they selected “not applicable/observable” are included in the denominator (except for the Clinical Exp &amp; Program Prep questions for Teacher Candidates)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</si>
</sst>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5" borderId="4" xfId="0" applyFill="1" applyBorder="1"/>
    <xf numFmtId="0" fontId="3" fillId="2" borderId="2" xfId="0" applyFont="1" applyFill="1" applyBorder="1"/>
    <xf numFmtId="164" fontId="0" fillId="2" borderId="2" xfId="1" applyNumberFormat="1" applyFont="1" applyFill="1" applyBorder="1" applyAlignment="1">
      <alignment horizontal="center"/>
    </xf>
    <xf numFmtId="164" fontId="0" fillId="2" borderId="5" xfId="1" applyNumberFormat="1" applyFont="1" applyFill="1" applyBorder="1" applyAlignment="1">
      <alignment horizontal="center"/>
    </xf>
    <xf numFmtId="0" fontId="0" fillId="6" borderId="4" xfId="0" applyFill="1" applyBorder="1"/>
    <xf numFmtId="0" fontId="3" fillId="7" borderId="0" xfId="0" applyFont="1" applyFill="1"/>
    <xf numFmtId="0" fontId="0" fillId="7" borderId="0" xfId="0" applyFill="1" applyAlignment="1">
      <alignment horizontal="center"/>
    </xf>
    <xf numFmtId="164" fontId="0" fillId="7" borderId="0" xfId="1" applyNumberFormat="1" applyFont="1" applyFill="1" applyBorder="1" applyAlignment="1">
      <alignment horizontal="center"/>
    </xf>
    <xf numFmtId="164" fontId="0" fillId="7" borderId="6" xfId="1" applyNumberFormat="1" applyFont="1" applyFill="1" applyBorder="1" applyAlignment="1">
      <alignment horizontal="center"/>
    </xf>
    <xf numFmtId="0" fontId="0" fillId="8" borderId="4" xfId="0" applyFill="1" applyBorder="1"/>
    <xf numFmtId="0" fontId="3" fillId="2" borderId="0" xfId="0" applyFont="1" applyFill="1"/>
    <xf numFmtId="164" fontId="0" fillId="2" borderId="0" xfId="1" applyNumberFormat="1" applyFont="1" applyFill="1" applyBorder="1" applyAlignment="1">
      <alignment horizontal="center"/>
    </xf>
    <xf numFmtId="164" fontId="0" fillId="2" borderId="6" xfId="1" applyNumberFormat="1" applyFont="1" applyFill="1" applyBorder="1" applyAlignment="1">
      <alignment horizontal="center"/>
    </xf>
    <xf numFmtId="0" fontId="0" fillId="9" borderId="4" xfId="0" applyFill="1" applyBorder="1"/>
    <xf numFmtId="0" fontId="0" fillId="10" borderId="4" xfId="0" applyFill="1" applyBorder="1"/>
    <xf numFmtId="0" fontId="4" fillId="3" borderId="4" xfId="0" applyFont="1" applyFill="1" applyBorder="1"/>
    <xf numFmtId="164" fontId="0" fillId="2" borderId="0" xfId="1" applyNumberFormat="1" applyFont="1" applyFill="1" applyAlignment="1">
      <alignment horizontal="center"/>
    </xf>
    <xf numFmtId="0" fontId="0" fillId="3" borderId="4" xfId="0" applyFill="1" applyBorder="1"/>
    <xf numFmtId="0" fontId="0" fillId="4" borderId="4" xfId="0" applyFill="1" applyBorder="1"/>
    <xf numFmtId="0" fontId="0" fillId="11" borderId="4" xfId="0" applyFill="1" applyBorder="1"/>
    <xf numFmtId="0" fontId="3" fillId="2" borderId="1" xfId="0" applyFont="1" applyFill="1" applyBorder="1"/>
    <xf numFmtId="0" fontId="0" fillId="2" borderId="1" xfId="0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164" fontId="0" fillId="2" borderId="7" xfId="1" applyNumberFormat="1" applyFont="1" applyFill="1" applyBorder="1" applyAlignment="1">
      <alignment horizontal="center"/>
    </xf>
    <xf numFmtId="0" fontId="3" fillId="7" borderId="1" xfId="0" applyFont="1" applyFill="1" applyBorder="1"/>
    <xf numFmtId="0" fontId="0" fillId="7" borderId="1" xfId="0" applyFill="1" applyBorder="1" applyAlignment="1">
      <alignment horizontal="center"/>
    </xf>
    <xf numFmtId="164" fontId="0" fillId="7" borderId="1" xfId="1" applyNumberFormat="1" applyFont="1" applyFill="1" applyBorder="1" applyAlignment="1">
      <alignment horizontal="center"/>
    </xf>
    <xf numFmtId="164" fontId="0" fillId="7" borderId="7" xfId="1" applyNumberFormat="1" applyFont="1" applyFill="1" applyBorder="1" applyAlignment="1">
      <alignment horizontal="center"/>
    </xf>
    <xf numFmtId="0" fontId="7" fillId="2" borderId="0" xfId="0" applyFont="1" applyFill="1"/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12" borderId="8" xfId="0" applyFont="1" applyFill="1" applyBorder="1"/>
    <xf numFmtId="0" fontId="3" fillId="12" borderId="3" xfId="0" applyFont="1" applyFill="1" applyBorder="1"/>
    <xf numFmtId="0" fontId="3" fillId="12" borderId="9" xfId="0" applyFont="1" applyFill="1" applyBorder="1"/>
    <xf numFmtId="0" fontId="0" fillId="2" borderId="10" xfId="0" applyFill="1" applyBorder="1"/>
    <xf numFmtId="164" fontId="0" fillId="2" borderId="0" xfId="0" applyNumberFormat="1" applyFill="1" applyAlignment="1">
      <alignment horizontal="center"/>
    </xf>
    <xf numFmtId="0" fontId="4" fillId="5" borderId="11" xfId="0" applyFont="1" applyFill="1" applyBorder="1"/>
    <xf numFmtId="0" fontId="0" fillId="7" borderId="10" xfId="0" applyFill="1" applyBorder="1"/>
    <xf numFmtId="164" fontId="0" fillId="7" borderId="0" xfId="0" applyNumberFormat="1" applyFill="1" applyAlignment="1">
      <alignment horizontal="center"/>
    </xf>
    <xf numFmtId="0" fontId="4" fillId="5" borderId="4" xfId="0" applyFont="1" applyFill="1" applyBorder="1"/>
    <xf numFmtId="164" fontId="0" fillId="7" borderId="0" xfId="1" applyNumberFormat="1" applyFont="1" applyFill="1" applyAlignment="1">
      <alignment horizontal="center"/>
    </xf>
    <xf numFmtId="0" fontId="4" fillId="5" borderId="12" xfId="0" applyFont="1" applyFill="1" applyBorder="1"/>
    <xf numFmtId="0" fontId="0" fillId="2" borderId="13" xfId="0" applyFill="1" applyBorder="1"/>
    <xf numFmtId="0" fontId="0" fillId="2" borderId="14" xfId="0" applyFill="1" applyBorder="1"/>
    <xf numFmtId="164" fontId="0" fillId="2" borderId="1" xfId="0" applyNumberFormat="1" applyFill="1" applyBorder="1" applyAlignment="1">
      <alignment horizontal="center"/>
    </xf>
    <xf numFmtId="0" fontId="4" fillId="6" borderId="4" xfId="0" applyFont="1" applyFill="1" applyBorder="1"/>
    <xf numFmtId="164" fontId="0" fillId="2" borderId="2" xfId="0" applyNumberFormat="1" applyFill="1" applyBorder="1" applyAlignment="1">
      <alignment horizontal="center"/>
    </xf>
    <xf numFmtId="0" fontId="4" fillId="8" borderId="4" xfId="0" applyFont="1" applyFill="1" applyBorder="1"/>
    <xf numFmtId="164" fontId="0" fillId="7" borderId="10" xfId="0" applyNumberFormat="1" applyFill="1" applyBorder="1"/>
    <xf numFmtId="0" fontId="8" fillId="7" borderId="10" xfId="0" applyFont="1" applyFill="1" applyBorder="1"/>
    <xf numFmtId="0" fontId="4" fillId="9" borderId="4" xfId="0" applyFont="1" applyFill="1" applyBorder="1"/>
    <xf numFmtId="0" fontId="0" fillId="7" borderId="14" xfId="0" applyFill="1" applyBorder="1"/>
    <xf numFmtId="164" fontId="0" fillId="7" borderId="1" xfId="0" applyNumberFormat="1" applyFill="1" applyBorder="1" applyAlignment="1">
      <alignment horizontal="center"/>
    </xf>
    <xf numFmtId="0" fontId="4" fillId="10" borderId="4" xfId="0" applyFont="1" applyFill="1" applyBorder="1"/>
    <xf numFmtId="0" fontId="4" fillId="11" borderId="4" xfId="0" applyFont="1" applyFill="1" applyBorder="1"/>
    <xf numFmtId="164" fontId="1" fillId="2" borderId="7" xfId="1" applyNumberFormat="1" applyFont="1" applyFill="1" applyBorder="1" applyAlignment="1">
      <alignment horizontal="center"/>
    </xf>
    <xf numFmtId="0" fontId="0" fillId="2" borderId="8" xfId="0" applyFill="1" applyBorder="1"/>
    <xf numFmtId="164" fontId="0" fillId="2" borderId="3" xfId="1" applyNumberFormat="1" applyFont="1" applyFill="1" applyBorder="1" applyAlignment="1">
      <alignment horizontal="center"/>
    </xf>
    <xf numFmtId="0" fontId="4" fillId="2" borderId="0" xfId="0" applyFont="1" applyFill="1"/>
    <xf numFmtId="0" fontId="0" fillId="7" borderId="0" xfId="0" applyFill="1" applyAlignment="1">
      <alignment horizontal="center" vertical="center"/>
    </xf>
    <xf numFmtId="164" fontId="0" fillId="7" borderId="0" xfId="0" applyNumberFormat="1" applyFill="1" applyAlignment="1">
      <alignment horizontal="center" vertical="center"/>
    </xf>
    <xf numFmtId="0" fontId="0" fillId="4" borderId="12" xfId="0" applyFill="1" applyBorder="1"/>
    <xf numFmtId="164" fontId="0" fillId="2" borderId="3" xfId="0" applyNumberFormat="1" applyFill="1" applyBorder="1" applyAlignment="1">
      <alignment horizontal="center"/>
    </xf>
    <xf numFmtId="164" fontId="0" fillId="2" borderId="9" xfId="1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12" borderId="1" xfId="0" applyFont="1" applyFill="1" applyBorder="1"/>
    <xf numFmtId="0" fontId="3" fillId="12" borderId="7" xfId="0" applyFont="1" applyFill="1" applyBorder="1"/>
    <xf numFmtId="165" fontId="0" fillId="2" borderId="0" xfId="0" applyNumberFormat="1" applyFill="1"/>
    <xf numFmtId="164" fontId="1" fillId="2" borderId="1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7" fillId="2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D27DD-5AE0-4B27-99C3-4629E24DEC1B}">
  <dimension ref="A1:Z81"/>
  <sheetViews>
    <sheetView zoomScale="80" zoomScaleNormal="80" workbookViewId="0">
      <selection activeCell="F6" sqref="F6"/>
    </sheetView>
  </sheetViews>
  <sheetFormatPr defaultColWidth="9.1796875" defaultRowHeight="14.5" x14ac:dyDescent="0.35"/>
  <cols>
    <col min="1" max="1" width="5.6328125" style="1" customWidth="1"/>
    <col min="2" max="2" width="90.1796875" style="1" customWidth="1"/>
    <col min="3" max="8" width="9.1796875" style="1"/>
    <col min="9" max="9" width="5.6328125" style="1" customWidth="1"/>
    <col min="10" max="10" width="5.6328125" style="66" customWidth="1"/>
    <col min="11" max="11" width="87.1796875" style="1" customWidth="1"/>
    <col min="12" max="18" width="9.1796875" style="1"/>
    <col min="19" max="19" width="5.6328125" style="66" customWidth="1"/>
    <col min="20" max="20" width="87.1796875" style="1" customWidth="1"/>
    <col min="21" max="16384" width="9.1796875" style="1"/>
  </cols>
  <sheetData>
    <row r="1" spans="1:26" ht="15" customHeight="1" x14ac:dyDescent="0.35">
      <c r="A1" s="83" t="s">
        <v>2</v>
      </c>
      <c r="B1" s="83"/>
      <c r="C1" s="83"/>
      <c r="D1" s="83"/>
      <c r="E1" s="83"/>
      <c r="F1" s="83"/>
      <c r="G1" s="83"/>
      <c r="H1" s="83"/>
      <c r="J1" s="80" t="s">
        <v>3</v>
      </c>
      <c r="K1" s="80"/>
      <c r="L1" s="80"/>
      <c r="M1" s="80"/>
      <c r="N1" s="80"/>
      <c r="O1" s="80"/>
      <c r="P1" s="80"/>
      <c r="Q1" s="80"/>
      <c r="S1" s="80" t="s">
        <v>4</v>
      </c>
      <c r="T1" s="80"/>
      <c r="U1" s="80"/>
      <c r="V1" s="80"/>
      <c r="W1" s="80"/>
      <c r="X1" s="80"/>
      <c r="Y1" s="80"/>
      <c r="Z1" s="80"/>
    </row>
    <row r="2" spans="1:26" ht="15" customHeight="1" x14ac:dyDescent="0.35">
      <c r="A2" s="83"/>
      <c r="B2" s="83"/>
      <c r="C2" s="83"/>
      <c r="D2" s="83"/>
      <c r="E2" s="83"/>
      <c r="F2" s="83"/>
      <c r="G2" s="83"/>
      <c r="H2" s="83"/>
      <c r="J2" s="80"/>
      <c r="K2" s="80"/>
      <c r="L2" s="80"/>
      <c r="M2" s="80"/>
      <c r="N2" s="80"/>
      <c r="O2" s="80"/>
      <c r="P2" s="80"/>
      <c r="Q2" s="80"/>
      <c r="S2" s="80"/>
      <c r="T2" s="80"/>
      <c r="U2" s="80"/>
      <c r="V2" s="80"/>
      <c r="W2" s="80"/>
      <c r="X2" s="80"/>
      <c r="Y2" s="80"/>
      <c r="Z2" s="80"/>
    </row>
    <row r="3" spans="1:26" ht="15" customHeight="1" x14ac:dyDescent="0.35">
      <c r="A3" s="84"/>
      <c r="B3" s="84"/>
      <c r="C3" s="84"/>
      <c r="D3" s="84"/>
      <c r="E3" s="84"/>
      <c r="F3" s="84"/>
      <c r="G3" s="84"/>
      <c r="H3" s="84"/>
      <c r="J3" s="81"/>
      <c r="K3" s="81"/>
      <c r="L3" s="81"/>
      <c r="M3" s="81"/>
      <c r="N3" s="81"/>
      <c r="O3" s="81"/>
      <c r="P3" s="81"/>
      <c r="Q3" s="81"/>
      <c r="S3" s="81"/>
      <c r="T3" s="81"/>
      <c r="U3" s="81"/>
      <c r="V3" s="81"/>
      <c r="W3" s="81"/>
      <c r="X3" s="81"/>
      <c r="Y3" s="81"/>
      <c r="Z3" s="81"/>
    </row>
    <row r="4" spans="1:26" ht="15" customHeight="1" x14ac:dyDescent="0.35">
      <c r="A4" s="3"/>
      <c r="B4" s="3"/>
      <c r="C4" s="3"/>
      <c r="D4" s="3"/>
      <c r="E4" s="3"/>
      <c r="F4" s="3"/>
      <c r="G4" s="3"/>
      <c r="H4" s="3"/>
      <c r="J4" s="3"/>
      <c r="K4" s="3"/>
      <c r="L4" s="4"/>
      <c r="M4" s="4"/>
      <c r="N4" s="5"/>
      <c r="O4" s="4"/>
      <c r="P4" s="4"/>
      <c r="Q4" s="5"/>
      <c r="S4" s="3"/>
      <c r="T4" s="3"/>
      <c r="U4" s="4"/>
      <c r="V4" s="4"/>
      <c r="W4" s="5"/>
      <c r="X4" s="4"/>
      <c r="Y4" s="4"/>
      <c r="Z4" s="5"/>
    </row>
    <row r="5" spans="1:26" ht="15" customHeight="1" x14ac:dyDescent="0.35">
      <c r="A5" s="80" t="s">
        <v>5</v>
      </c>
      <c r="B5" s="80"/>
      <c r="C5" s="82" t="s">
        <v>6</v>
      </c>
      <c r="D5" s="82"/>
      <c r="E5" s="82"/>
      <c r="F5" s="82" t="e">
        <f>#REF!</f>
        <v>#REF!</v>
      </c>
      <c r="G5" s="82"/>
      <c r="H5" s="82"/>
      <c r="J5" s="80" t="s">
        <v>5</v>
      </c>
      <c r="K5" s="80"/>
      <c r="L5" s="82" t="s">
        <v>6</v>
      </c>
      <c r="M5" s="82"/>
      <c r="N5" s="82"/>
      <c r="O5" s="82" t="e">
        <f>F5</f>
        <v>#REF!</v>
      </c>
      <c r="P5" s="82"/>
      <c r="Q5" s="82"/>
      <c r="S5" s="80" t="s">
        <v>5</v>
      </c>
      <c r="T5" s="80"/>
      <c r="U5" s="82" t="s">
        <v>6</v>
      </c>
      <c r="V5" s="82"/>
      <c r="W5" s="82"/>
      <c r="X5" s="82" t="e">
        <f>F5</f>
        <v>#REF!</v>
      </c>
      <c r="Y5" s="82"/>
      <c r="Z5" s="82"/>
    </row>
    <row r="6" spans="1:26" ht="15" customHeight="1" x14ac:dyDescent="0.35">
      <c r="A6" s="81"/>
      <c r="B6" s="81"/>
      <c r="C6" s="6" t="s">
        <v>7</v>
      </c>
      <c r="D6" s="6" t="s">
        <v>8</v>
      </c>
      <c r="E6" s="7" t="s">
        <v>9</v>
      </c>
      <c r="F6" s="6" t="s">
        <v>7</v>
      </c>
      <c r="G6" s="6" t="s">
        <v>8</v>
      </c>
      <c r="H6" s="7" t="s">
        <v>9</v>
      </c>
      <c r="J6" s="81"/>
      <c r="K6" s="81"/>
      <c r="L6" s="6" t="s">
        <v>7</v>
      </c>
      <c r="M6" s="6" t="s">
        <v>8</v>
      </c>
      <c r="N6" s="7" t="s">
        <v>9</v>
      </c>
      <c r="O6" s="6" t="s">
        <v>7</v>
      </c>
      <c r="P6" s="6" t="s">
        <v>8</v>
      </c>
      <c r="Q6" s="7" t="s">
        <v>9</v>
      </c>
      <c r="S6" s="81"/>
      <c r="T6" s="81"/>
      <c r="U6" s="6" t="s">
        <v>7</v>
      </c>
      <c r="V6" s="6" t="s">
        <v>8</v>
      </c>
      <c r="W6" s="7" t="s">
        <v>9</v>
      </c>
      <c r="X6" s="6" t="s">
        <v>7</v>
      </c>
      <c r="Y6" s="6" t="s">
        <v>8</v>
      </c>
      <c r="Z6" s="7" t="s">
        <v>9</v>
      </c>
    </row>
    <row r="7" spans="1:26" ht="15" customHeight="1" x14ac:dyDescent="0.35">
      <c r="A7" s="8"/>
      <c r="B7" s="9" t="s">
        <v>10</v>
      </c>
      <c r="C7" s="5">
        <v>9327</v>
      </c>
      <c r="D7" s="5">
        <v>10153</v>
      </c>
      <c r="E7" s="10">
        <v>0.91864473554614401</v>
      </c>
      <c r="F7" s="5" t="e">
        <f>SUM(F20:F24,F26:F31)</f>
        <v>#REF!</v>
      </c>
      <c r="G7" s="5" t="e">
        <f>SUM(G20:G24,G26:G31)</f>
        <v>#REF!</v>
      </c>
      <c r="H7" s="11" t="e">
        <f t="shared" ref="H7:H13" si="0">F7/G7</f>
        <v>#REF!</v>
      </c>
      <c r="J7" s="8"/>
      <c r="K7" s="9" t="s">
        <v>10</v>
      </c>
      <c r="L7" s="5">
        <v>9722</v>
      </c>
      <c r="M7" s="5">
        <v>10329</v>
      </c>
      <c r="N7" s="10">
        <v>0.94123342046664726</v>
      </c>
      <c r="O7" s="5" t="e">
        <f>SUM(O20:O24,O26:O31)</f>
        <v>#REF!</v>
      </c>
      <c r="P7" s="5" t="e">
        <f>SUM(P20:P24,P26:P31)</f>
        <v>#REF!</v>
      </c>
      <c r="Q7" s="11" t="e">
        <f t="shared" ref="Q7:Q10" si="1">O7/P7</f>
        <v>#REF!</v>
      </c>
      <c r="S7" s="8"/>
      <c r="T7" s="9" t="s">
        <v>10</v>
      </c>
      <c r="U7" s="5">
        <v>9111</v>
      </c>
      <c r="V7" s="5">
        <v>10373</v>
      </c>
      <c r="W7" s="10">
        <v>0.87833799286609471</v>
      </c>
      <c r="X7" s="5" t="e">
        <f>SUM(X20:X24,X26:X31)</f>
        <v>#REF!</v>
      </c>
      <c r="Y7" s="5" t="e">
        <f>SUM(Y20:Y24,Y26:Y31)</f>
        <v>#REF!</v>
      </c>
      <c r="Z7" s="11" t="e">
        <f t="shared" ref="Z7:Z10" si="2">X7/Y7</f>
        <v>#REF!</v>
      </c>
    </row>
    <row r="8" spans="1:26" ht="15" customHeight="1" x14ac:dyDescent="0.35">
      <c r="A8" s="12"/>
      <c r="B8" s="13" t="s">
        <v>11</v>
      </c>
      <c r="C8" s="14">
        <v>2684</v>
      </c>
      <c r="D8" s="14">
        <v>2769</v>
      </c>
      <c r="E8" s="15">
        <v>0.96930299747201154</v>
      </c>
      <c r="F8" s="14" t="e">
        <f>SUM(F33:F35)</f>
        <v>#REF!</v>
      </c>
      <c r="G8" s="14" t="e">
        <f>SUM(G33:G35)</f>
        <v>#REF!</v>
      </c>
      <c r="H8" s="16" t="e">
        <f t="shared" si="0"/>
        <v>#REF!</v>
      </c>
      <c r="J8" s="12"/>
      <c r="K8" s="13" t="s">
        <v>11</v>
      </c>
      <c r="L8" s="14">
        <v>2745</v>
      </c>
      <c r="M8" s="14">
        <v>2817</v>
      </c>
      <c r="N8" s="15">
        <v>0.9744408945686901</v>
      </c>
      <c r="O8" s="14" t="e">
        <f>SUM(O33:O35)</f>
        <v>#REF!</v>
      </c>
      <c r="P8" s="14" t="e">
        <f>SUM(P33:P35)</f>
        <v>#REF!</v>
      </c>
      <c r="Q8" s="16" t="e">
        <f t="shared" si="1"/>
        <v>#REF!</v>
      </c>
      <c r="S8" s="12"/>
      <c r="T8" s="13" t="s">
        <v>11</v>
      </c>
      <c r="U8" s="14">
        <v>2667</v>
      </c>
      <c r="V8" s="14">
        <v>2829</v>
      </c>
      <c r="W8" s="15">
        <v>0.94273594909862146</v>
      </c>
      <c r="X8" s="14" t="e">
        <f>SUM(X33:X35)</f>
        <v>#REF!</v>
      </c>
      <c r="Y8" s="14" t="e">
        <f>SUM(Y33:Y35)</f>
        <v>#REF!</v>
      </c>
      <c r="Z8" s="16" t="e">
        <f t="shared" si="2"/>
        <v>#REF!</v>
      </c>
    </row>
    <row r="9" spans="1:26" ht="15" customHeight="1" x14ac:dyDescent="0.35">
      <c r="A9" s="17"/>
      <c r="B9" s="18" t="s">
        <v>12</v>
      </c>
      <c r="C9" s="2">
        <v>7705</v>
      </c>
      <c r="D9" s="2">
        <v>8307</v>
      </c>
      <c r="E9" s="19">
        <v>0.92753099795353311</v>
      </c>
      <c r="F9" s="2" t="e">
        <f>SUM(F36:F44)</f>
        <v>#REF!</v>
      </c>
      <c r="G9" s="2" t="e">
        <f>SUM(G36:G44)</f>
        <v>#REF!</v>
      </c>
      <c r="H9" s="20" t="e">
        <f t="shared" si="0"/>
        <v>#REF!</v>
      </c>
      <c r="J9" s="17"/>
      <c r="K9" s="18" t="s">
        <v>12</v>
      </c>
      <c r="L9" s="2">
        <v>8116</v>
      </c>
      <c r="M9" s="2">
        <v>8451</v>
      </c>
      <c r="N9" s="19">
        <v>0.96035972074310727</v>
      </c>
      <c r="O9" s="2" t="e">
        <f>SUM(O36:O44)</f>
        <v>#REF!</v>
      </c>
      <c r="P9" s="2" t="e">
        <f>SUM(P36:P44)</f>
        <v>#REF!</v>
      </c>
      <c r="Q9" s="20" t="e">
        <f t="shared" si="1"/>
        <v>#REF!</v>
      </c>
      <c r="S9" s="17"/>
      <c r="T9" s="18" t="s">
        <v>12</v>
      </c>
      <c r="U9" s="2">
        <v>7346</v>
      </c>
      <c r="V9" s="2">
        <v>8487</v>
      </c>
      <c r="W9" s="19">
        <v>0.86555909037351242</v>
      </c>
      <c r="X9" s="2" t="e">
        <f>SUM(X36:X44)</f>
        <v>#REF!</v>
      </c>
      <c r="Y9" s="2" t="e">
        <f>SUM(Y36:Y44)</f>
        <v>#REF!</v>
      </c>
      <c r="Z9" s="20" t="e">
        <f t="shared" si="2"/>
        <v>#REF!</v>
      </c>
    </row>
    <row r="10" spans="1:26" ht="15" customHeight="1" x14ac:dyDescent="0.35">
      <c r="A10" s="21"/>
      <c r="B10" s="13" t="s">
        <v>13</v>
      </c>
      <c r="C10" s="14">
        <v>2755</v>
      </c>
      <c r="D10" s="14">
        <v>2769</v>
      </c>
      <c r="E10" s="15">
        <v>0.9949440231130372</v>
      </c>
      <c r="F10" s="14" t="e">
        <f>SUM(F45:F47)</f>
        <v>#REF!</v>
      </c>
      <c r="G10" s="14" t="e">
        <f>SUM(G45:G47)</f>
        <v>#REF!</v>
      </c>
      <c r="H10" s="16" t="e">
        <f t="shared" si="0"/>
        <v>#REF!</v>
      </c>
      <c r="J10" s="21"/>
      <c r="K10" s="13" t="s">
        <v>13</v>
      </c>
      <c r="L10" s="14">
        <v>2789</v>
      </c>
      <c r="M10" s="14">
        <v>2817</v>
      </c>
      <c r="N10" s="15">
        <v>0.99006034788782393</v>
      </c>
      <c r="O10" s="14" t="e">
        <f>SUM(O45:O47)</f>
        <v>#REF!</v>
      </c>
      <c r="P10" s="14" t="e">
        <f>SUM(P46:P48)</f>
        <v>#REF!</v>
      </c>
      <c r="Q10" s="16" t="e">
        <f t="shared" si="1"/>
        <v>#REF!</v>
      </c>
      <c r="S10" s="21"/>
      <c r="T10" s="13" t="s">
        <v>13</v>
      </c>
      <c r="U10" s="14">
        <v>2703</v>
      </c>
      <c r="V10" s="14">
        <v>2829</v>
      </c>
      <c r="W10" s="15">
        <v>0.95546129374337219</v>
      </c>
      <c r="X10" s="14" t="e">
        <f>SUM(X45:X47)</f>
        <v>#REF!</v>
      </c>
      <c r="Y10" s="14" t="e">
        <f>SUM(Y46:Y48)</f>
        <v>#REF!</v>
      </c>
      <c r="Z10" s="16" t="e">
        <f t="shared" si="2"/>
        <v>#REF!</v>
      </c>
    </row>
    <row r="11" spans="1:26" ht="15" customHeight="1" x14ac:dyDescent="0.35">
      <c r="A11" s="22"/>
      <c r="B11" s="18" t="s">
        <v>14</v>
      </c>
      <c r="C11" s="2">
        <v>5993</v>
      </c>
      <c r="D11" s="2">
        <v>7384</v>
      </c>
      <c r="E11" s="19">
        <v>0.81161971830985913</v>
      </c>
      <c r="F11" s="2" t="e">
        <f>SUM(F49:F56)</f>
        <v>#REF!</v>
      </c>
      <c r="G11" s="2" t="e">
        <f>SUM(G49:G56)</f>
        <v>#REF!</v>
      </c>
      <c r="H11" s="20" t="e">
        <f t="shared" si="0"/>
        <v>#REF!</v>
      </c>
      <c r="J11" s="23"/>
      <c r="K11" s="18" t="s">
        <v>15</v>
      </c>
      <c r="L11" s="2">
        <v>929</v>
      </c>
      <c r="M11" s="2">
        <v>939</v>
      </c>
      <c r="N11" s="19">
        <v>0.98935037273695425</v>
      </c>
      <c r="O11" s="2" t="e">
        <f>O48</f>
        <v>#REF!</v>
      </c>
      <c r="P11" s="2" t="e">
        <f>P48</f>
        <v>#REF!</v>
      </c>
      <c r="Q11" s="20" t="e">
        <f>O11/P11</f>
        <v>#REF!</v>
      </c>
      <c r="S11" s="23"/>
      <c r="T11" s="18" t="s">
        <v>15</v>
      </c>
      <c r="U11" s="2">
        <v>905</v>
      </c>
      <c r="V11" s="2">
        <v>943</v>
      </c>
      <c r="W11" s="24">
        <v>0.95970307529162246</v>
      </c>
      <c r="X11" s="2" t="e">
        <f>X48</f>
        <v>#REF!</v>
      </c>
      <c r="Y11" s="2" t="e">
        <f>Y48</f>
        <v>#REF!</v>
      </c>
      <c r="Z11" s="20" t="e">
        <f>X11/Y11</f>
        <v>#REF!</v>
      </c>
    </row>
    <row r="12" spans="1:26" ht="15" customHeight="1" x14ac:dyDescent="0.35">
      <c r="A12" s="25"/>
      <c r="B12" s="13" t="s">
        <v>16</v>
      </c>
      <c r="C12" s="14">
        <v>1622</v>
      </c>
      <c r="D12" s="14">
        <v>1846</v>
      </c>
      <c r="E12" s="15">
        <v>0.87865655471289272</v>
      </c>
      <c r="F12" s="14" t="e">
        <f>SUM(F58:F59)</f>
        <v>#REF!</v>
      </c>
      <c r="G12" s="14" t="e">
        <f>SUM(G58:G59)</f>
        <v>#REF!</v>
      </c>
      <c r="H12" s="16" t="e">
        <f t="shared" si="0"/>
        <v>#REF!</v>
      </c>
      <c r="J12" s="22"/>
      <c r="K12" s="13" t="s">
        <v>17</v>
      </c>
      <c r="L12" s="14">
        <v>6386</v>
      </c>
      <c r="M12" s="14">
        <v>6573</v>
      </c>
      <c r="N12" s="15">
        <v>0.97155028145443478</v>
      </c>
      <c r="O12" s="14" t="e">
        <f>SUM(O50:O56)</f>
        <v>#REF!</v>
      </c>
      <c r="P12" s="14" t="e">
        <f>SUM(P50:P56)</f>
        <v>#REF!</v>
      </c>
      <c r="Q12" s="16" t="e">
        <f>O12/P12</f>
        <v>#REF!</v>
      </c>
      <c r="S12" s="22"/>
      <c r="T12" s="13" t="s">
        <v>17</v>
      </c>
      <c r="U12" s="14">
        <v>5697</v>
      </c>
      <c r="V12" s="14">
        <v>6601</v>
      </c>
      <c r="W12" s="15">
        <v>0.8630510528707771</v>
      </c>
      <c r="X12" s="14" t="e">
        <f>SUM(X50:X56)</f>
        <v>#REF!</v>
      </c>
      <c r="Y12" s="14" t="e">
        <f>SUM(Y50:Y56)</f>
        <v>#REF!</v>
      </c>
      <c r="Z12" s="16" t="e">
        <f>X12/Y12</f>
        <v>#REF!</v>
      </c>
    </row>
    <row r="13" spans="1:26" ht="15" customHeight="1" x14ac:dyDescent="0.35">
      <c r="A13" s="26"/>
      <c r="B13" s="18" t="s">
        <v>18</v>
      </c>
      <c r="C13" s="2">
        <v>5772</v>
      </c>
      <c r="D13" s="2">
        <v>6531</v>
      </c>
      <c r="E13" s="19">
        <v>0.88378502526412495</v>
      </c>
      <c r="F13" s="2" t="e">
        <f>SUM(F61:F67)</f>
        <v>#REF!</v>
      </c>
      <c r="G13" s="2" t="e">
        <f>SUM(G61:G67)</f>
        <v>#REF!</v>
      </c>
      <c r="H13" s="20" t="e">
        <f t="shared" si="0"/>
        <v>#REF!</v>
      </c>
      <c r="J13" s="27"/>
      <c r="K13" s="28" t="s">
        <v>19</v>
      </c>
      <c r="L13" s="29">
        <v>925</v>
      </c>
      <c r="M13" s="29">
        <v>939</v>
      </c>
      <c r="N13" s="30">
        <v>0.98509052183173584</v>
      </c>
      <c r="O13" s="29" t="e">
        <f>O58</f>
        <v>#REF!</v>
      </c>
      <c r="P13" s="29" t="e">
        <f>P58</f>
        <v>#REF!</v>
      </c>
      <c r="Q13" s="31" t="e">
        <f>O13/P13</f>
        <v>#REF!</v>
      </c>
      <c r="S13" s="27"/>
      <c r="T13" s="28" t="s">
        <v>19</v>
      </c>
      <c r="U13" s="29">
        <v>896</v>
      </c>
      <c r="V13" s="29">
        <v>943</v>
      </c>
      <c r="W13" s="30">
        <v>0.95015906680805939</v>
      </c>
      <c r="X13" s="29" t="e">
        <f>X58</f>
        <v>#REF!</v>
      </c>
      <c r="Y13" s="29" t="e">
        <f>Y58</f>
        <v>#REF!</v>
      </c>
      <c r="Z13" s="31" t="e">
        <f>X13/Y13</f>
        <v>#REF!</v>
      </c>
    </row>
    <row r="14" spans="1:26" ht="15" customHeight="1" x14ac:dyDescent="0.35">
      <c r="A14" s="27"/>
      <c r="B14" s="32" t="s">
        <v>19</v>
      </c>
      <c r="C14" s="33">
        <v>914</v>
      </c>
      <c r="D14" s="33">
        <v>923</v>
      </c>
      <c r="E14" s="34">
        <v>0.99024918743228607</v>
      </c>
      <c r="F14" s="33" t="e">
        <f>F69</f>
        <v>#REF!</v>
      </c>
      <c r="G14" s="33" t="e">
        <f>G69</f>
        <v>#REF!</v>
      </c>
      <c r="H14" s="35" t="e">
        <f>F14/G14</f>
        <v>#REF!</v>
      </c>
      <c r="J14" s="36" t="s">
        <v>20</v>
      </c>
      <c r="K14" s="3"/>
      <c r="L14" s="4"/>
      <c r="M14" s="4"/>
      <c r="N14" s="5"/>
      <c r="O14" s="4"/>
      <c r="P14" s="4"/>
      <c r="Q14" s="5"/>
      <c r="S14" s="36" t="s">
        <v>20</v>
      </c>
      <c r="T14" s="3"/>
      <c r="U14" s="4"/>
      <c r="V14" s="4"/>
      <c r="W14" s="5"/>
      <c r="X14" s="4"/>
      <c r="Y14" s="4"/>
      <c r="Z14" s="5"/>
    </row>
    <row r="15" spans="1:26" ht="15" customHeight="1" x14ac:dyDescent="0.35">
      <c r="A15" s="36" t="s">
        <v>20</v>
      </c>
      <c r="B15" s="9"/>
      <c r="C15" s="5"/>
      <c r="D15" s="5"/>
      <c r="E15" s="10"/>
      <c r="F15" s="5"/>
      <c r="G15" s="5"/>
      <c r="H15" s="10"/>
      <c r="J15" s="37"/>
      <c r="K15" s="37"/>
      <c r="L15" s="38"/>
      <c r="M15" s="38"/>
      <c r="N15" s="2"/>
      <c r="O15" s="38"/>
      <c r="P15" s="38"/>
      <c r="Q15" s="2"/>
      <c r="S15" s="37"/>
      <c r="T15" s="37"/>
      <c r="U15" s="38"/>
      <c r="V15" s="38"/>
      <c r="W15" s="2"/>
      <c r="X15" s="38"/>
      <c r="Y15" s="38"/>
      <c r="Z15" s="2"/>
    </row>
    <row r="16" spans="1:26" ht="15" customHeight="1" x14ac:dyDescent="0.35">
      <c r="A16" s="37"/>
      <c r="B16" s="37"/>
      <c r="C16" s="38"/>
      <c r="D16" s="38"/>
      <c r="E16" s="2"/>
      <c r="F16" s="38"/>
      <c r="G16" s="38"/>
      <c r="H16" s="2"/>
      <c r="J16" s="37"/>
      <c r="K16" s="37"/>
      <c r="L16" s="38"/>
      <c r="M16" s="38"/>
      <c r="N16" s="2"/>
      <c r="O16" s="38"/>
      <c r="P16" s="38"/>
      <c r="Q16" s="2"/>
      <c r="S16" s="37"/>
      <c r="T16" s="37"/>
      <c r="U16" s="38"/>
      <c r="V16" s="38"/>
      <c r="W16" s="2"/>
      <c r="X16" s="38"/>
      <c r="Y16" s="38"/>
      <c r="Z16" s="2"/>
    </row>
    <row r="17" spans="1:26" ht="15" customHeight="1" x14ac:dyDescent="0.35">
      <c r="A17" s="80"/>
      <c r="B17" s="80" t="s">
        <v>21</v>
      </c>
      <c r="C17" s="82" t="s">
        <v>6</v>
      </c>
      <c r="D17" s="82"/>
      <c r="E17" s="82"/>
      <c r="F17" s="82" t="e">
        <f>F5</f>
        <v>#REF!</v>
      </c>
      <c r="G17" s="82"/>
      <c r="H17" s="82"/>
      <c r="J17" s="80"/>
      <c r="K17" s="80" t="s">
        <v>21</v>
      </c>
      <c r="L17" s="82" t="s">
        <v>6</v>
      </c>
      <c r="M17" s="82"/>
      <c r="N17" s="82"/>
      <c r="O17" s="82" t="e">
        <f>F17</f>
        <v>#REF!</v>
      </c>
      <c r="P17" s="82"/>
      <c r="Q17" s="82"/>
      <c r="S17" s="80"/>
      <c r="T17" s="80" t="s">
        <v>21</v>
      </c>
      <c r="U17" s="82" t="s">
        <v>6</v>
      </c>
      <c r="V17" s="82"/>
      <c r="W17" s="82"/>
      <c r="X17" s="82" t="e">
        <f>F5</f>
        <v>#REF!</v>
      </c>
      <c r="Y17" s="82"/>
      <c r="Z17" s="82"/>
    </row>
    <row r="18" spans="1:26" ht="15" customHeight="1" x14ac:dyDescent="0.35">
      <c r="A18" s="81"/>
      <c r="B18" s="81"/>
      <c r="C18" s="6" t="s">
        <v>7</v>
      </c>
      <c r="D18" s="6" t="s">
        <v>8</v>
      </c>
      <c r="E18" s="7" t="s">
        <v>9</v>
      </c>
      <c r="F18" s="6" t="s">
        <v>7</v>
      </c>
      <c r="G18" s="6" t="s">
        <v>8</v>
      </c>
      <c r="H18" s="7" t="s">
        <v>9</v>
      </c>
      <c r="J18" s="81"/>
      <c r="K18" s="81"/>
      <c r="L18" s="6" t="s">
        <v>7</v>
      </c>
      <c r="M18" s="6" t="s">
        <v>8</v>
      </c>
      <c r="N18" s="7" t="s">
        <v>9</v>
      </c>
      <c r="O18" s="6" t="s">
        <v>7</v>
      </c>
      <c r="P18" s="6" t="s">
        <v>8</v>
      </c>
      <c r="Q18" s="7" t="s">
        <v>9</v>
      </c>
      <c r="S18" s="81"/>
      <c r="T18" s="81"/>
      <c r="U18" s="6" t="s">
        <v>7</v>
      </c>
      <c r="V18" s="6" t="s">
        <v>8</v>
      </c>
      <c r="W18" s="7" t="s">
        <v>9</v>
      </c>
      <c r="X18" s="6" t="s">
        <v>7</v>
      </c>
      <c r="Y18" s="6" t="s">
        <v>8</v>
      </c>
      <c r="Z18" s="7" t="s">
        <v>9</v>
      </c>
    </row>
    <row r="19" spans="1:26" x14ac:dyDescent="0.35">
      <c r="A19" s="39" t="s">
        <v>22</v>
      </c>
      <c r="B19" s="40"/>
      <c r="C19" s="40"/>
      <c r="D19" s="40"/>
      <c r="E19" s="40"/>
      <c r="F19" s="40"/>
      <c r="G19" s="40"/>
      <c r="H19" s="41"/>
      <c r="J19" s="39" t="s">
        <v>22</v>
      </c>
      <c r="K19" s="40"/>
      <c r="L19" s="40"/>
      <c r="M19" s="40"/>
      <c r="N19" s="40"/>
      <c r="O19" s="40"/>
      <c r="P19" s="40"/>
      <c r="Q19" s="41"/>
      <c r="S19" s="39" t="s">
        <v>22</v>
      </c>
      <c r="T19" s="40"/>
      <c r="U19" s="40"/>
      <c r="V19" s="40"/>
      <c r="W19" s="40"/>
      <c r="X19" s="40"/>
      <c r="Y19" s="40"/>
      <c r="Z19" s="41"/>
    </row>
    <row r="20" spans="1:26" x14ac:dyDescent="0.35">
      <c r="A20" s="8"/>
      <c r="B20" s="42" t="s">
        <v>23</v>
      </c>
      <c r="C20" s="2">
        <v>885</v>
      </c>
      <c r="D20" s="2">
        <v>923</v>
      </c>
      <c r="E20" s="43">
        <v>0.95882990249187428</v>
      </c>
      <c r="F20" s="2" t="e" cm="1">
        <f t="array" ref="F20">SUM(COUNTIFS(#REF!,{"To a moderate extent","To a great extent"},#REF!,{"True"},#REF!,{"General Education"}))</f>
        <v>#REF!</v>
      </c>
      <c r="G20" s="2" t="e" cm="1">
        <f t="array" ref="G20">COUNTIFS(#REF!,{"True"},#REF!,{"General Education"})</f>
        <v>#REF!</v>
      </c>
      <c r="H20" s="20" t="e">
        <f>F20/G20</f>
        <v>#REF!</v>
      </c>
      <c r="J20" s="44"/>
      <c r="K20" s="42" t="s">
        <v>23</v>
      </c>
      <c r="L20" s="2">
        <v>911</v>
      </c>
      <c r="M20" s="2">
        <v>939</v>
      </c>
      <c r="N20" s="19">
        <v>0.9701810436634718</v>
      </c>
      <c r="O20" s="2" t="e" cm="1">
        <f t="array" ref="O20">SUM(COUNTIFS(#REF!,{"To a moderate extent","To a great extent"},#REF!,{"True"},#REF!,{"General Education"}))</f>
        <v>#REF!</v>
      </c>
      <c r="P20" s="2" t="e" cm="1">
        <f t="array" ref="P20">COUNTIFS(#REF!,{"True"},#REF!,{"General Education"})</f>
        <v>#REF!</v>
      </c>
      <c r="Q20" s="20" t="e">
        <f>O20/P20</f>
        <v>#REF!</v>
      </c>
      <c r="S20" s="44"/>
      <c r="T20" s="42" t="s">
        <v>23</v>
      </c>
      <c r="U20" s="2">
        <v>864</v>
      </c>
      <c r="V20" s="2">
        <v>943</v>
      </c>
      <c r="W20" s="24">
        <v>0.91622481442205728</v>
      </c>
      <c r="X20" s="2" t="e" cm="1">
        <f t="array" ref="X20">SUM(COUNTIFS(#REF!,{"To a moderate extent","To a great extent"},#REF!,{"True"},#REF!,{"General Education"}))</f>
        <v>#REF!</v>
      </c>
      <c r="Y20" s="2" t="e" cm="1">
        <f t="array" ref="Y20">COUNTIFS(#REF!,{"True"},#REF!,{"General Education"})</f>
        <v>#REF!</v>
      </c>
      <c r="Z20" s="20" t="e">
        <f>X20/Y20</f>
        <v>#REF!</v>
      </c>
    </row>
    <row r="21" spans="1:26" x14ac:dyDescent="0.35">
      <c r="A21" s="8"/>
      <c r="B21" s="45" t="s">
        <v>24</v>
      </c>
      <c r="C21" s="14">
        <v>894</v>
      </c>
      <c r="D21" s="14">
        <v>923</v>
      </c>
      <c r="E21" s="46">
        <v>0.96858071505958832</v>
      </c>
      <c r="F21" s="14" t="e" cm="1">
        <f t="array" ref="F21">SUM(COUNTIFS(#REF!,{"To a moderate extent","To a great extent"},#REF!,{"True"},#REF!,{"General Education"}))</f>
        <v>#REF!</v>
      </c>
      <c r="G21" s="14" t="e">
        <f>G20</f>
        <v>#REF!</v>
      </c>
      <c r="H21" s="16" t="e">
        <f t="shared" ref="H21:H24" si="3">F21/G21</f>
        <v>#REF!</v>
      </c>
      <c r="J21" s="47"/>
      <c r="K21" s="45" t="s">
        <v>24</v>
      </c>
      <c r="L21" s="14">
        <v>925</v>
      </c>
      <c r="M21" s="14">
        <v>939</v>
      </c>
      <c r="N21" s="15">
        <v>0.98509052183173584</v>
      </c>
      <c r="O21" s="14" t="e" cm="1">
        <f t="array" ref="O21">SUM(COUNTIFS(#REF!,{"To a moderate extent","To a great extent"},#REF!,{"True"},#REF!,{"General Education"}))</f>
        <v>#REF!</v>
      </c>
      <c r="P21" s="14" t="e">
        <f>P$20</f>
        <v>#REF!</v>
      </c>
      <c r="Q21" s="16" t="e">
        <f t="shared" ref="Q21:Q24" si="4">O21/P21</f>
        <v>#REF!</v>
      </c>
      <c r="S21" s="47"/>
      <c r="T21" s="45" t="s">
        <v>24</v>
      </c>
      <c r="U21" s="14">
        <v>888</v>
      </c>
      <c r="V21" s="14">
        <v>943</v>
      </c>
      <c r="W21" s="48">
        <v>0.94167550371155884</v>
      </c>
      <c r="X21" s="14" t="e" cm="1">
        <f t="array" ref="X21">SUM(COUNTIFS(#REF!,{"To a moderate extent","To a great extent"},#REF!,{"True"},#REF!,{"General Education"}))</f>
        <v>#REF!</v>
      </c>
      <c r="Y21" s="14" t="e">
        <f>Y$20</f>
        <v>#REF!</v>
      </c>
      <c r="Z21" s="16" t="e">
        <f t="shared" ref="Z21:Z24" si="5">X21/Y21</f>
        <v>#REF!</v>
      </c>
    </row>
    <row r="22" spans="1:26" x14ac:dyDescent="0.35">
      <c r="A22" s="8"/>
      <c r="B22" s="42" t="s">
        <v>25</v>
      </c>
      <c r="C22" s="2">
        <v>815</v>
      </c>
      <c r="D22" s="2">
        <v>923</v>
      </c>
      <c r="E22" s="43">
        <v>0.8829902491874323</v>
      </c>
      <c r="F22" s="2" t="e" cm="1">
        <f t="array" ref="F22">SUM(COUNTIFS(#REF!,{"To a moderate extent","To a great extent"},#REF!,{"True"},#REF!,{"General Education"}))</f>
        <v>#REF!</v>
      </c>
      <c r="G22" s="2" t="e">
        <f>G20</f>
        <v>#REF!</v>
      </c>
      <c r="H22" s="20" t="e">
        <f t="shared" si="3"/>
        <v>#REF!</v>
      </c>
      <c r="J22" s="47"/>
      <c r="K22" s="42" t="s">
        <v>25</v>
      </c>
      <c r="L22" s="2">
        <v>877</v>
      </c>
      <c r="M22" s="2">
        <v>939</v>
      </c>
      <c r="N22" s="19">
        <v>0.93397231096911604</v>
      </c>
      <c r="O22" s="2" t="e" cm="1">
        <f t="array" ref="O22">SUM(COUNTIFS(#REF!,{"To a moderate extent","To a great extent"},#REF!,{"True"},#REF!,{"General Education"}))</f>
        <v>#REF!</v>
      </c>
      <c r="P22" s="2" t="e">
        <f t="shared" ref="P22:P24" si="6">P$20</f>
        <v>#REF!</v>
      </c>
      <c r="Q22" s="20" t="e">
        <f t="shared" si="4"/>
        <v>#REF!</v>
      </c>
      <c r="S22" s="47"/>
      <c r="T22" s="42" t="s">
        <v>25</v>
      </c>
      <c r="U22" s="2">
        <v>788</v>
      </c>
      <c r="V22" s="2">
        <v>943</v>
      </c>
      <c r="W22" s="24">
        <v>0.83563096500530221</v>
      </c>
      <c r="X22" s="2" t="e" cm="1">
        <f t="array" ref="X22">SUM(COUNTIFS(#REF!,{"To a moderate extent","To a great extent"},#REF!,{"True"},#REF!,{"General Education"}))</f>
        <v>#REF!</v>
      </c>
      <c r="Y22" s="2" t="e">
        <f t="shared" ref="Y22:Y24" si="7">Y$20</f>
        <v>#REF!</v>
      </c>
      <c r="Z22" s="20" t="e">
        <f t="shared" si="5"/>
        <v>#REF!</v>
      </c>
    </row>
    <row r="23" spans="1:26" x14ac:dyDescent="0.35">
      <c r="A23" s="8"/>
      <c r="B23" s="45" t="s">
        <v>26</v>
      </c>
      <c r="C23" s="14">
        <v>921</v>
      </c>
      <c r="D23" s="14">
        <v>923</v>
      </c>
      <c r="E23" s="46">
        <v>0.99783315276273021</v>
      </c>
      <c r="F23" s="14" t="e" cm="1">
        <f t="array" ref="F23">SUM(COUNTIFS(#REF!,{"To a moderate extent","To a great extent"},#REF!,{"True"},#REF!,{"General Education"}))</f>
        <v>#REF!</v>
      </c>
      <c r="G23" s="14" t="e">
        <f>G20</f>
        <v>#REF!</v>
      </c>
      <c r="H23" s="16" t="e">
        <f t="shared" si="3"/>
        <v>#REF!</v>
      </c>
      <c r="J23" s="47"/>
      <c r="K23" s="45" t="s">
        <v>26</v>
      </c>
      <c r="L23" s="14">
        <v>925</v>
      </c>
      <c r="M23" s="14">
        <v>939</v>
      </c>
      <c r="N23" s="15">
        <v>0.98509052183173584</v>
      </c>
      <c r="O23" s="14" t="e" cm="1">
        <f t="array" ref="O23">SUM(COUNTIFS(#REF!,{"To a moderate extent","To a great extent"},#REF!,{"True"},#REF!,{"General Education"}))</f>
        <v>#REF!</v>
      </c>
      <c r="P23" s="14" t="e">
        <f t="shared" si="6"/>
        <v>#REF!</v>
      </c>
      <c r="Q23" s="16" t="e">
        <f t="shared" si="4"/>
        <v>#REF!</v>
      </c>
      <c r="S23" s="47"/>
      <c r="T23" s="45" t="s">
        <v>26</v>
      </c>
      <c r="U23" s="14">
        <v>917</v>
      </c>
      <c r="V23" s="14">
        <v>943</v>
      </c>
      <c r="W23" s="48">
        <v>0.9724284199363733</v>
      </c>
      <c r="X23" s="14" t="e" cm="1">
        <f t="array" ref="X23">SUM(COUNTIFS(#REF!,{"To a moderate extent","To a great extent"},#REF!,{"True"},#REF!,{"General Education"}))</f>
        <v>#REF!</v>
      </c>
      <c r="Y23" s="14" t="e">
        <f t="shared" si="7"/>
        <v>#REF!</v>
      </c>
      <c r="Z23" s="16" t="e">
        <f t="shared" si="5"/>
        <v>#REF!</v>
      </c>
    </row>
    <row r="24" spans="1:26" x14ac:dyDescent="0.35">
      <c r="A24" s="8"/>
      <c r="B24" s="42" t="s">
        <v>27</v>
      </c>
      <c r="C24" s="2">
        <v>911</v>
      </c>
      <c r="D24" s="2">
        <v>923</v>
      </c>
      <c r="E24" s="43">
        <v>0.98699891657638139</v>
      </c>
      <c r="F24" s="2" t="e" cm="1">
        <f t="array" ref="F24">SUM(COUNTIFS(#REF!,{"To a moderate extent","To a great extent"},#REF!,{"True"},#REF!,{"General Education"}))</f>
        <v>#REF!</v>
      </c>
      <c r="G24" s="2" t="e">
        <f>G20</f>
        <v>#REF!</v>
      </c>
      <c r="H24" s="20" t="e">
        <f t="shared" si="3"/>
        <v>#REF!</v>
      </c>
      <c r="J24" s="49"/>
      <c r="K24" s="42" t="s">
        <v>27</v>
      </c>
      <c r="L24" s="2">
        <v>923</v>
      </c>
      <c r="M24" s="2">
        <v>939</v>
      </c>
      <c r="N24" s="19">
        <v>0.98296059637912669</v>
      </c>
      <c r="O24" s="2" t="e" cm="1">
        <f t="array" ref="O24">SUM(COUNTIFS(#REF!,{"To a moderate extent","To a great extent"},#REF!,{"True"},#REF!,{"General Education"}))</f>
        <v>#REF!</v>
      </c>
      <c r="P24" s="2" t="e">
        <f t="shared" si="6"/>
        <v>#REF!</v>
      </c>
      <c r="Q24" s="20" t="e">
        <f t="shared" si="4"/>
        <v>#REF!</v>
      </c>
      <c r="S24" s="49"/>
      <c r="T24" s="42" t="s">
        <v>27</v>
      </c>
      <c r="U24" s="2">
        <v>896</v>
      </c>
      <c r="V24" s="2">
        <v>943</v>
      </c>
      <c r="W24" s="19">
        <v>0.95015906680805939</v>
      </c>
      <c r="X24" s="2" t="e" cm="1">
        <f t="array" ref="X24">SUM(COUNTIFS(#REF!,{"To a moderate extent","To a great extent"},#REF!,{"True"},#REF!,{"General Education"}))</f>
        <v>#REF!</v>
      </c>
      <c r="Y24" s="2" t="e">
        <f t="shared" si="7"/>
        <v>#REF!</v>
      </c>
      <c r="Z24" s="20" t="e">
        <f t="shared" si="5"/>
        <v>#REF!</v>
      </c>
    </row>
    <row r="25" spans="1:26" x14ac:dyDescent="0.35">
      <c r="A25" s="39" t="s">
        <v>28</v>
      </c>
      <c r="B25" s="40"/>
      <c r="C25" s="40"/>
      <c r="D25" s="40"/>
      <c r="E25" s="40"/>
      <c r="F25" s="40"/>
      <c r="G25" s="40"/>
      <c r="H25" s="41"/>
      <c r="J25" s="39" t="s">
        <v>28</v>
      </c>
      <c r="K25" s="40"/>
      <c r="L25" s="40"/>
      <c r="M25" s="40"/>
      <c r="N25" s="40"/>
      <c r="O25" s="40"/>
      <c r="P25" s="40"/>
      <c r="Q25" s="41"/>
      <c r="S25" s="39" t="s">
        <v>28</v>
      </c>
      <c r="T25" s="40"/>
      <c r="U25" s="40"/>
      <c r="V25" s="40"/>
      <c r="W25" s="40"/>
      <c r="X25" s="40"/>
      <c r="Y25" s="40"/>
      <c r="Z25" s="41"/>
    </row>
    <row r="26" spans="1:26" x14ac:dyDescent="0.35">
      <c r="A26" s="8"/>
      <c r="B26" s="42" t="s">
        <v>30</v>
      </c>
      <c r="C26" s="2">
        <v>636</v>
      </c>
      <c r="D26" s="2">
        <v>923</v>
      </c>
      <c r="E26" s="43">
        <v>0.68905742145178761</v>
      </c>
      <c r="F26" s="2" t="e" cm="1">
        <f t="array" ref="F26">SUM(COUNTIFS(#REF!,{"To a moderate extent","To a great extent"},#REF!,{"True"},#REF!,{"General Education"}))</f>
        <v>#REF!</v>
      </c>
      <c r="G26" s="2" t="e">
        <f>G20</f>
        <v>#REF!</v>
      </c>
      <c r="H26" s="20" t="e">
        <f t="shared" ref="H26:H31" si="8">F26/G26</f>
        <v>#REF!</v>
      </c>
      <c r="J26" s="47"/>
      <c r="K26" s="42" t="s">
        <v>30</v>
      </c>
      <c r="L26" s="2">
        <v>688</v>
      </c>
      <c r="M26" s="2">
        <v>939</v>
      </c>
      <c r="N26" s="19">
        <v>0.73269435569755059</v>
      </c>
      <c r="O26" s="2" t="e" cm="1">
        <f t="array" ref="O26">SUM(COUNTIFS(#REF!,{"To a moderate extent","To a great extent"},#REF!,{"True"},#REF!,{"General Education"}))</f>
        <v>#REF!</v>
      </c>
      <c r="P26" s="2" t="e">
        <f t="shared" ref="P26:P31" si="9">P$20</f>
        <v>#REF!</v>
      </c>
      <c r="Q26" s="20" t="e">
        <f t="shared" ref="Q26:Q31" si="10">O26/P26</f>
        <v>#REF!</v>
      </c>
      <c r="S26" s="47"/>
      <c r="T26" s="42" t="s">
        <v>30</v>
      </c>
      <c r="U26" s="2">
        <v>568</v>
      </c>
      <c r="V26" s="2">
        <v>943</v>
      </c>
      <c r="W26" s="24">
        <v>0.60233297985153766</v>
      </c>
      <c r="X26" s="2" t="e" cm="1">
        <f t="array" ref="X26">SUM(COUNTIFS(#REF!,{"To a moderate extent","To a great extent"},#REF!,{"True"},#REF!,{"General Education"}))</f>
        <v>#REF!</v>
      </c>
      <c r="Y26" s="2" t="e">
        <f t="shared" ref="Y26:Y31" si="11">Y$20</f>
        <v>#REF!</v>
      </c>
      <c r="Z26" s="20" t="e">
        <f t="shared" ref="Z26:Z31" si="12">X26/Y26</f>
        <v>#REF!</v>
      </c>
    </row>
    <row r="27" spans="1:26" x14ac:dyDescent="0.35">
      <c r="A27" s="8"/>
      <c r="B27" s="45" t="s">
        <v>79</v>
      </c>
      <c r="C27" s="14">
        <v>874</v>
      </c>
      <c r="D27" s="14">
        <v>923</v>
      </c>
      <c r="E27" s="46">
        <v>0.94691224268689056</v>
      </c>
      <c r="F27" s="14" t="e" cm="1">
        <f t="array" ref="F27">SUM(COUNTIFS(#REF!,{"To a moderate extent","To a great extent"},#REF!,{"True"},#REF!,{"General Education"}))</f>
        <v>#REF!</v>
      </c>
      <c r="G27" s="14" t="e">
        <f>G20</f>
        <v>#REF!</v>
      </c>
      <c r="H27" s="16" t="e">
        <f>F27/G27</f>
        <v>#REF!</v>
      </c>
      <c r="J27" s="47"/>
      <c r="K27" s="45" t="s">
        <v>79</v>
      </c>
      <c r="L27" s="14">
        <v>899</v>
      </c>
      <c r="M27" s="14">
        <v>939</v>
      </c>
      <c r="N27" s="15">
        <v>0.95740149094781679</v>
      </c>
      <c r="O27" s="14" t="e" cm="1">
        <f t="array" ref="O27">SUM(COUNTIFS(#REF!,{"To a moderate extent","To a great extent"},#REF!,{"True"},#REF!,{"General Education"}))</f>
        <v>#REF!</v>
      </c>
      <c r="P27" s="14" t="e">
        <f t="shared" si="9"/>
        <v>#REF!</v>
      </c>
      <c r="Q27" s="16" t="e">
        <f t="shared" si="10"/>
        <v>#REF!</v>
      </c>
      <c r="S27" s="47"/>
      <c r="T27" s="45" t="s">
        <v>79</v>
      </c>
      <c r="U27" s="14">
        <v>850</v>
      </c>
      <c r="V27" s="14">
        <v>943</v>
      </c>
      <c r="W27" s="48">
        <v>0.9013785790031813</v>
      </c>
      <c r="X27" s="14" t="e" cm="1">
        <f t="array" ref="X27">SUM(COUNTIFS(#REF!,{"To a moderate extent","To a great extent"},#REF!,{"True"},#REF!,{"General Education"}))</f>
        <v>#REF!</v>
      </c>
      <c r="Y27" s="14" t="e">
        <f t="shared" si="11"/>
        <v>#REF!</v>
      </c>
      <c r="Z27" s="16" t="e">
        <f t="shared" si="12"/>
        <v>#REF!</v>
      </c>
    </row>
    <row r="28" spans="1:26" x14ac:dyDescent="0.35">
      <c r="A28" s="8"/>
      <c r="B28" s="42" t="s">
        <v>80</v>
      </c>
      <c r="C28" s="2">
        <v>895</v>
      </c>
      <c r="D28" s="2">
        <v>923</v>
      </c>
      <c r="E28" s="43">
        <v>0.96966413867822321</v>
      </c>
      <c r="F28" s="2" t="e" cm="1">
        <f t="array" ref="F28">SUM(COUNTIFS(#REF!,{"To a moderate extent","To a great extent"},#REF!,{"True"},#REF!,{"General Education"}))</f>
        <v>#REF!</v>
      </c>
      <c r="G28" s="2" t="e">
        <f>G20</f>
        <v>#REF!</v>
      </c>
      <c r="H28" s="20" t="e">
        <f t="shared" si="8"/>
        <v>#REF!</v>
      </c>
      <c r="J28" s="47"/>
      <c r="K28" s="42" t="s">
        <v>80</v>
      </c>
      <c r="L28" s="2">
        <v>918</v>
      </c>
      <c r="M28" s="2">
        <v>939</v>
      </c>
      <c r="N28" s="19">
        <v>0.97763578274760388</v>
      </c>
      <c r="O28" s="2" t="e" cm="1">
        <f t="array" ref="O28">SUM(COUNTIFS(#REF!,{"To a moderate extent","To a great extent"},#REF!,{"True"},#REF!,{"General Education"}))</f>
        <v>#REF!</v>
      </c>
      <c r="P28" s="2" t="e">
        <f t="shared" si="9"/>
        <v>#REF!</v>
      </c>
      <c r="Q28" s="20" t="e">
        <f t="shared" si="10"/>
        <v>#REF!</v>
      </c>
      <c r="S28" s="47"/>
      <c r="T28" s="42" t="s">
        <v>80</v>
      </c>
      <c r="U28" s="2">
        <v>870</v>
      </c>
      <c r="V28" s="2">
        <v>943</v>
      </c>
      <c r="W28" s="24">
        <v>0.92258748674443269</v>
      </c>
      <c r="X28" s="2" t="e" cm="1">
        <f t="array" ref="X28">SUM(COUNTIFS(#REF!,{"To a moderate extent","To a great extent"},#REF!,{"True"},#REF!,{"General Education"}))</f>
        <v>#REF!</v>
      </c>
      <c r="Y28" s="2" t="e">
        <f t="shared" si="11"/>
        <v>#REF!</v>
      </c>
      <c r="Z28" s="20" t="e">
        <f t="shared" si="12"/>
        <v>#REF!</v>
      </c>
    </row>
    <row r="29" spans="1:26" x14ac:dyDescent="0.35">
      <c r="A29" s="8"/>
      <c r="B29" s="45" t="s">
        <v>29</v>
      </c>
      <c r="C29" s="14">
        <v>837</v>
      </c>
      <c r="D29" s="14">
        <v>923</v>
      </c>
      <c r="E29" s="46">
        <v>0.90682556879739973</v>
      </c>
      <c r="F29" s="14" t="e" cm="1">
        <f t="array" ref="F29">SUM(COUNTIFS(#REF!,{"To a moderate extent","To a great extent"},#REF!,{"True"},#REF!,{"General Education"}))</f>
        <v>#REF!</v>
      </c>
      <c r="G29" s="14" t="e">
        <f>G20</f>
        <v>#REF!</v>
      </c>
      <c r="H29" s="16" t="e">
        <f t="shared" si="8"/>
        <v>#REF!</v>
      </c>
      <c r="J29" s="47"/>
      <c r="K29" s="45" t="s">
        <v>29</v>
      </c>
      <c r="L29" s="14">
        <v>871</v>
      </c>
      <c r="M29" s="14">
        <v>939</v>
      </c>
      <c r="N29" s="15">
        <v>0.92758253461128859</v>
      </c>
      <c r="O29" s="14" t="e" cm="1">
        <f t="array" ref="O29">SUM(COUNTIFS(#REF!,{"To a moderate extent","To a great extent"},#REF!,{"True"},#REF!,{"General Education"}))</f>
        <v>#REF!</v>
      </c>
      <c r="P29" s="14" t="e">
        <f t="shared" si="9"/>
        <v>#REF!</v>
      </c>
      <c r="Q29" s="16" t="e">
        <f t="shared" si="10"/>
        <v>#REF!</v>
      </c>
      <c r="S29" s="47"/>
      <c r="T29" s="45" t="s">
        <v>29</v>
      </c>
      <c r="U29" s="14">
        <v>796</v>
      </c>
      <c r="V29" s="14">
        <v>943</v>
      </c>
      <c r="W29" s="48">
        <v>0.84411452810180276</v>
      </c>
      <c r="X29" s="14" t="e" cm="1">
        <f t="array" ref="X29">SUM(COUNTIFS(#REF!,{"To a moderate extent","To a great extent"},#REF!,{"True"},#REF!,{"General Education"}))</f>
        <v>#REF!</v>
      </c>
      <c r="Y29" s="14" t="e">
        <f t="shared" si="11"/>
        <v>#REF!</v>
      </c>
      <c r="Z29" s="16" t="e">
        <f t="shared" si="12"/>
        <v>#REF!</v>
      </c>
    </row>
    <row r="30" spans="1:26" x14ac:dyDescent="0.35">
      <c r="A30" s="8"/>
      <c r="B30" s="42" t="s">
        <v>31</v>
      </c>
      <c r="C30" s="2">
        <v>776</v>
      </c>
      <c r="D30" s="2">
        <v>923</v>
      </c>
      <c r="E30" s="43">
        <v>0.84073672806067168</v>
      </c>
      <c r="F30" s="2" t="e" cm="1">
        <f t="array" ref="F30">SUM(COUNTIFS(#REF!,{"To a moderate extent","To a great extent"},#REF!,{"True"},#REF!,{"General Education"}))</f>
        <v>#REF!</v>
      </c>
      <c r="G30" s="2" t="e">
        <f>G20</f>
        <v>#REF!</v>
      </c>
      <c r="H30" s="20" t="e">
        <f t="shared" si="8"/>
        <v>#REF!</v>
      </c>
      <c r="J30" s="47"/>
      <c r="K30" s="42" t="s">
        <v>31</v>
      </c>
      <c r="L30" s="2">
        <v>876</v>
      </c>
      <c r="M30" s="2">
        <v>939</v>
      </c>
      <c r="N30" s="19">
        <v>0.93290734824281152</v>
      </c>
      <c r="O30" s="2" t="e" cm="1">
        <f t="array" ref="O30">SUM(COUNTIFS(#REF!,{"To a moderate extent","To a great extent"},#REF!,{"True"},#REF!,{"General Education"}))</f>
        <v>#REF!</v>
      </c>
      <c r="P30" s="2" t="e">
        <f t="shared" si="9"/>
        <v>#REF!</v>
      </c>
      <c r="Q30" s="20" t="e">
        <f t="shared" si="10"/>
        <v>#REF!</v>
      </c>
      <c r="S30" s="47"/>
      <c r="T30" s="42" t="s">
        <v>31</v>
      </c>
      <c r="U30" s="2">
        <v>797</v>
      </c>
      <c r="V30" s="2">
        <v>943</v>
      </c>
      <c r="W30" s="24">
        <v>0.84517497348886528</v>
      </c>
      <c r="X30" s="2" t="e" cm="1">
        <f t="array" ref="X30">SUM(COUNTIFS(#REF!,{"To a moderate extent","To a great extent"},#REF!,{"True"},#REF!,{"General Education"}))</f>
        <v>#REF!</v>
      </c>
      <c r="Y30" s="2" t="e">
        <f t="shared" si="11"/>
        <v>#REF!</v>
      </c>
      <c r="Z30" s="20" t="e">
        <f t="shared" si="12"/>
        <v>#REF!</v>
      </c>
    </row>
    <row r="31" spans="1:26" x14ac:dyDescent="0.35">
      <c r="A31" s="8"/>
      <c r="B31" s="45" t="s">
        <v>32</v>
      </c>
      <c r="C31" s="14">
        <v>883</v>
      </c>
      <c r="D31" s="14">
        <v>923</v>
      </c>
      <c r="E31" s="46">
        <v>0.9566630552546046</v>
      </c>
      <c r="F31" s="14" t="e" cm="1">
        <f t="array" ref="F31">SUM(COUNTIFS(#REF!,{"To a moderate extent","To a great extent"},#REF!,{"True"},#REF!,{"General Education"}))</f>
        <v>#REF!</v>
      </c>
      <c r="G31" s="14" t="e">
        <f>G20</f>
        <v>#REF!</v>
      </c>
      <c r="H31" s="16" t="e">
        <f t="shared" si="8"/>
        <v>#REF!</v>
      </c>
      <c r="J31" s="47"/>
      <c r="K31" s="45" t="s">
        <v>32</v>
      </c>
      <c r="L31" s="14">
        <v>909</v>
      </c>
      <c r="M31" s="14">
        <v>939</v>
      </c>
      <c r="N31" s="15">
        <v>0.96805111821086265</v>
      </c>
      <c r="O31" s="14" t="e" cm="1">
        <f t="array" ref="O31">SUM(COUNTIFS(#REF!,{"To a moderate extent","To a great extent"},#REF!,{"True"},#REF!,{"General Education"}))</f>
        <v>#REF!</v>
      </c>
      <c r="P31" s="14" t="e">
        <f t="shared" si="9"/>
        <v>#REF!</v>
      </c>
      <c r="Q31" s="16" t="e">
        <f t="shared" si="10"/>
        <v>#REF!</v>
      </c>
      <c r="S31" s="47"/>
      <c r="T31" s="45" t="s">
        <v>32</v>
      </c>
      <c r="U31" s="14">
        <v>877</v>
      </c>
      <c r="V31" s="14">
        <v>943</v>
      </c>
      <c r="W31" s="48">
        <v>0.93001060445387063</v>
      </c>
      <c r="X31" s="14" t="e" cm="1">
        <f t="array" ref="X31">SUM(COUNTIFS(#REF!,{"To a moderate extent","To a great extent"},#REF!,{"True"},#REF!,{"General Education"}))</f>
        <v>#REF!</v>
      </c>
      <c r="Y31" s="14" t="e">
        <f t="shared" si="11"/>
        <v>#REF!</v>
      </c>
      <c r="Z31" s="16" t="e">
        <f t="shared" si="12"/>
        <v>#REF!</v>
      </c>
    </row>
    <row r="32" spans="1:26" x14ac:dyDescent="0.35">
      <c r="A32" s="39" t="s">
        <v>33</v>
      </c>
      <c r="B32" s="40"/>
      <c r="C32" s="40"/>
      <c r="D32" s="40"/>
      <c r="E32" s="40"/>
      <c r="F32" s="40"/>
      <c r="G32" s="40"/>
      <c r="H32" s="41"/>
      <c r="J32" s="39" t="s">
        <v>33</v>
      </c>
      <c r="K32" s="40"/>
      <c r="L32" s="40"/>
      <c r="M32" s="40"/>
      <c r="N32" s="40"/>
      <c r="O32" s="40"/>
      <c r="P32" s="40"/>
      <c r="Q32" s="41"/>
      <c r="S32" s="39" t="s">
        <v>33</v>
      </c>
      <c r="T32" s="40"/>
      <c r="U32" s="40"/>
      <c r="V32" s="40"/>
      <c r="W32" s="40"/>
      <c r="X32" s="40"/>
      <c r="Y32" s="40"/>
      <c r="Z32" s="41"/>
    </row>
    <row r="33" spans="1:26" x14ac:dyDescent="0.35">
      <c r="A33" s="12"/>
      <c r="B33" s="42" t="s">
        <v>34</v>
      </c>
      <c r="C33" s="2">
        <v>900</v>
      </c>
      <c r="D33" s="2">
        <v>923</v>
      </c>
      <c r="E33" s="43">
        <v>0.97508125677139756</v>
      </c>
      <c r="F33" s="2" t="e" cm="1">
        <f t="array" ref="F33">SUM(COUNTIFS(#REF!,{"To a moderate extent","To a great extent"},#REF!,{"True"},#REF!,{"General Education"}))</f>
        <v>#REF!</v>
      </c>
      <c r="G33" s="2" t="e">
        <f>G20</f>
        <v>#REF!</v>
      </c>
      <c r="H33" s="20" t="e">
        <f t="shared" ref="H33:H47" si="13">F33/G33</f>
        <v>#REF!</v>
      </c>
      <c r="J33" s="53"/>
      <c r="K33" s="42" t="s">
        <v>34</v>
      </c>
      <c r="L33" s="5">
        <v>924</v>
      </c>
      <c r="M33" s="5">
        <v>939</v>
      </c>
      <c r="N33" s="10">
        <v>0.98402555910543132</v>
      </c>
      <c r="O33" s="5" t="e" cm="1">
        <f t="array" ref="O33">SUM(COUNTIFS(#REF!,{"To a moderate extent","To a great extent"},#REF!,{"True"},#REF!,{"General Education"}))</f>
        <v>#REF!</v>
      </c>
      <c r="P33" s="5" t="e">
        <f t="shared" ref="P33:P48" si="14">P$20</f>
        <v>#REF!</v>
      </c>
      <c r="Q33" s="11" t="e">
        <f t="shared" ref="Q33:Q48" si="15">O33/P33</f>
        <v>#REF!</v>
      </c>
      <c r="S33" s="53"/>
      <c r="T33" s="50" t="s">
        <v>34</v>
      </c>
      <c r="U33" s="5">
        <v>905</v>
      </c>
      <c r="V33" s="5">
        <v>943</v>
      </c>
      <c r="W33" s="54">
        <v>0.95970307529162246</v>
      </c>
      <c r="X33" s="5" t="e" cm="1">
        <f t="array" ref="X33">SUM(COUNTIFS(#REF!,{"To a moderate extent","To a great extent"},#REF!,{"True"},#REF!,{"General Education"}))</f>
        <v>#REF!</v>
      </c>
      <c r="Y33" s="5" t="e">
        <f t="shared" ref="Y33:Y48" si="16">Y$20</f>
        <v>#REF!</v>
      </c>
      <c r="Z33" s="11" t="e">
        <f t="shared" ref="Z33:Z48" si="17">X33/Y33</f>
        <v>#REF!</v>
      </c>
    </row>
    <row r="34" spans="1:26" x14ac:dyDescent="0.35">
      <c r="A34" s="12"/>
      <c r="B34" s="45" t="s">
        <v>35</v>
      </c>
      <c r="C34" s="14">
        <v>884</v>
      </c>
      <c r="D34" s="14">
        <v>923</v>
      </c>
      <c r="E34" s="46">
        <v>0.95774647887323938</v>
      </c>
      <c r="F34" s="14" t="e" cm="1">
        <f t="array" ref="F34">SUM(COUNTIFS(#REF!,{"To a moderate extent","To a great extent"},#REF!,{"True"},#REF!,{"General Education"}))</f>
        <v>#REF!</v>
      </c>
      <c r="G34" s="14" t="e">
        <f>G20</f>
        <v>#REF!</v>
      </c>
      <c r="H34" s="16" t="e">
        <f t="shared" si="13"/>
        <v>#REF!</v>
      </c>
      <c r="J34" s="53"/>
      <c r="K34" s="45" t="s">
        <v>35</v>
      </c>
      <c r="L34" s="14">
        <v>899</v>
      </c>
      <c r="M34" s="14">
        <v>939</v>
      </c>
      <c r="N34" s="15">
        <v>0.95740149094781679</v>
      </c>
      <c r="O34" s="14" t="e" cm="1">
        <f t="array" ref="O34">SUM(COUNTIFS(#REF!,{"To a moderate extent","To a great extent"},#REF!,{"True"},#REF!,{"General Education"}))</f>
        <v>#REF!</v>
      </c>
      <c r="P34" s="14" t="e">
        <f t="shared" si="14"/>
        <v>#REF!</v>
      </c>
      <c r="Q34" s="16" t="e">
        <f t="shared" si="15"/>
        <v>#REF!</v>
      </c>
      <c r="S34" s="53"/>
      <c r="T34" s="45" t="s">
        <v>35</v>
      </c>
      <c r="U34" s="14">
        <v>869</v>
      </c>
      <c r="V34" s="14">
        <v>943</v>
      </c>
      <c r="W34" s="46">
        <v>0.92152704135737007</v>
      </c>
      <c r="X34" s="14" t="e" cm="1">
        <f t="array" ref="X34">SUM(COUNTIFS(#REF!,{"To a moderate extent","To a great extent"},#REF!,{"True"},#REF!,{"General Education"}))</f>
        <v>#REF!</v>
      </c>
      <c r="Y34" s="14" t="e">
        <f t="shared" si="16"/>
        <v>#REF!</v>
      </c>
      <c r="Z34" s="16" t="e">
        <f t="shared" si="17"/>
        <v>#REF!</v>
      </c>
    </row>
    <row r="35" spans="1:26" x14ac:dyDescent="0.35">
      <c r="A35" s="12"/>
      <c r="B35" s="42" t="s">
        <v>36</v>
      </c>
      <c r="C35" s="2">
        <v>900</v>
      </c>
      <c r="D35" s="2">
        <v>923</v>
      </c>
      <c r="E35" s="43">
        <v>0.97508125677139756</v>
      </c>
      <c r="F35" s="2" t="e" cm="1">
        <f t="array" ref="F35">SUM(COUNTIFS(#REF!,{"To a moderate extent","To a great extent"},#REF!,{"True"},#REF!,{"General Education"}))</f>
        <v>#REF!</v>
      </c>
      <c r="G35" s="2" t="e">
        <f>G20</f>
        <v>#REF!</v>
      </c>
      <c r="H35" s="20" t="e">
        <f t="shared" si="13"/>
        <v>#REF!</v>
      </c>
      <c r="J35" s="53"/>
      <c r="K35" s="42" t="s">
        <v>36</v>
      </c>
      <c r="L35" s="2">
        <v>922</v>
      </c>
      <c r="M35" s="2">
        <v>939</v>
      </c>
      <c r="N35" s="19">
        <v>0.98189563365282218</v>
      </c>
      <c r="O35" s="2" t="e" cm="1">
        <f t="array" ref="O35">SUM(COUNTIFS(#REF!,{"To a moderate extent","To a great extent"},#REF!,{"True"},#REF!,{"General Education"}))</f>
        <v>#REF!</v>
      </c>
      <c r="P35" s="2" t="e">
        <f t="shared" si="14"/>
        <v>#REF!</v>
      </c>
      <c r="Q35" s="20" t="e">
        <f t="shared" si="15"/>
        <v>#REF!</v>
      </c>
      <c r="S35" s="53"/>
      <c r="T35" s="42" t="s">
        <v>36</v>
      </c>
      <c r="U35" s="2">
        <v>893</v>
      </c>
      <c r="V35" s="2">
        <v>943</v>
      </c>
      <c r="W35" s="43">
        <v>0.94697773064687174</v>
      </c>
      <c r="X35" s="2" t="e" cm="1">
        <f t="array" ref="X35">SUM(COUNTIFS(#REF!,{"To a moderate extent","To a great extent"},#REF!,{"True"},#REF!,{"General Education"}))</f>
        <v>#REF!</v>
      </c>
      <c r="Y35" s="2" t="e">
        <f t="shared" si="16"/>
        <v>#REF!</v>
      </c>
      <c r="Z35" s="20" t="e">
        <f t="shared" si="17"/>
        <v>#REF!</v>
      </c>
    </row>
    <row r="36" spans="1:26" x14ac:dyDescent="0.35">
      <c r="A36" s="17"/>
      <c r="B36" s="45" t="s">
        <v>37</v>
      </c>
      <c r="C36" s="14">
        <v>910</v>
      </c>
      <c r="D36" s="14">
        <v>923</v>
      </c>
      <c r="E36" s="46">
        <v>0.9859154929577465</v>
      </c>
      <c r="F36" s="14" t="e" cm="1">
        <f t="array" ref="F36">SUM(COUNTIFS(#REF!,{"To a moderate extent","To a great extent"},#REF!,{"True"},#REF!,{"General Education"}))</f>
        <v>#REF!</v>
      </c>
      <c r="G36" s="14" t="e">
        <f>G20</f>
        <v>#REF!</v>
      </c>
      <c r="H36" s="16" t="e">
        <f t="shared" si="13"/>
        <v>#REF!</v>
      </c>
      <c r="J36" s="55"/>
      <c r="K36" s="56" t="s">
        <v>37</v>
      </c>
      <c r="L36" s="14">
        <v>927</v>
      </c>
      <c r="M36" s="14">
        <v>939</v>
      </c>
      <c r="N36" s="15">
        <v>0.98722044728434499</v>
      </c>
      <c r="O36" s="14" t="e" cm="1">
        <f t="array" ref="O36">SUM(COUNTIFS(#REF!,{"To a moderate extent","To a great extent"},#REF!,{"True"},#REF!,{"General Education"}))</f>
        <v>#REF!</v>
      </c>
      <c r="P36" s="14" t="e">
        <f t="shared" si="14"/>
        <v>#REF!</v>
      </c>
      <c r="Q36" s="16" t="e">
        <f t="shared" si="15"/>
        <v>#REF!</v>
      </c>
      <c r="S36" s="55"/>
      <c r="T36" s="45" t="s">
        <v>37</v>
      </c>
      <c r="U36" s="14">
        <v>882</v>
      </c>
      <c r="V36" s="14">
        <v>943</v>
      </c>
      <c r="W36" s="46">
        <v>0.93531283138918342</v>
      </c>
      <c r="X36" s="14" t="e" cm="1">
        <f t="array" ref="X36">SUM(COUNTIFS(#REF!,{"To a moderate extent","To a great extent"},#REF!,{"True"},#REF!,{"General Education"}))</f>
        <v>#REF!</v>
      </c>
      <c r="Y36" s="14" t="e">
        <f t="shared" si="16"/>
        <v>#REF!</v>
      </c>
      <c r="Z36" s="16" t="e">
        <f t="shared" si="17"/>
        <v>#REF!</v>
      </c>
    </row>
    <row r="37" spans="1:26" x14ac:dyDescent="0.35">
      <c r="A37" s="17"/>
      <c r="B37" s="42" t="s">
        <v>38</v>
      </c>
      <c r="C37" s="2">
        <v>887</v>
      </c>
      <c r="D37" s="2">
        <v>923</v>
      </c>
      <c r="E37" s="43">
        <v>0.96099674972914406</v>
      </c>
      <c r="F37" s="2" t="e" cm="1">
        <f t="array" ref="F37">SUM(COUNTIFS(#REF!,{"To a moderate extent","To a great extent"},#REF!,{"True"},#REF!,{"General Education"}))</f>
        <v>#REF!</v>
      </c>
      <c r="G37" s="2" t="e">
        <f>G20</f>
        <v>#REF!</v>
      </c>
      <c r="H37" s="20" t="e">
        <f t="shared" si="13"/>
        <v>#REF!</v>
      </c>
      <c r="J37" s="55"/>
      <c r="K37" s="42" t="s">
        <v>38</v>
      </c>
      <c r="L37" s="2">
        <v>918</v>
      </c>
      <c r="M37" s="2">
        <v>939</v>
      </c>
      <c r="N37" s="19">
        <v>0.97763578274760388</v>
      </c>
      <c r="O37" s="2" t="e" cm="1">
        <f t="array" ref="O37">SUM(COUNTIFS(#REF!,{"To a moderate extent","To a great extent"},#REF!,{"True"},#REF!,{"General Education"}))</f>
        <v>#REF!</v>
      </c>
      <c r="P37" s="2" t="e">
        <f t="shared" si="14"/>
        <v>#REF!</v>
      </c>
      <c r="Q37" s="20" t="e">
        <f t="shared" si="15"/>
        <v>#REF!</v>
      </c>
      <c r="S37" s="55"/>
      <c r="T37" s="42" t="s">
        <v>38</v>
      </c>
      <c r="U37" s="2">
        <v>852</v>
      </c>
      <c r="V37" s="2">
        <v>943</v>
      </c>
      <c r="W37" s="43">
        <v>0.90349946977730644</v>
      </c>
      <c r="X37" s="2" t="e" cm="1">
        <f t="array" ref="X37">SUM(COUNTIFS(#REF!,{"To a moderate extent","To a great extent"},#REF!,{"True"},#REF!,{"General Education"}))</f>
        <v>#REF!</v>
      </c>
      <c r="Y37" s="2" t="e">
        <f t="shared" si="16"/>
        <v>#REF!</v>
      </c>
      <c r="Z37" s="20" t="e">
        <f t="shared" si="17"/>
        <v>#REF!</v>
      </c>
    </row>
    <row r="38" spans="1:26" x14ac:dyDescent="0.35">
      <c r="A38" s="17"/>
      <c r="B38" s="57" t="s">
        <v>39</v>
      </c>
      <c r="C38" s="14">
        <v>793</v>
      </c>
      <c r="D38" s="14">
        <v>923</v>
      </c>
      <c r="E38" s="46">
        <v>0.85915492957746475</v>
      </c>
      <c r="F38" s="14" t="e" cm="1">
        <f t="array" ref="F38">SUM(COUNTIFS(#REF!,{"To a moderate extent","To a great extent"},#REF!,{"True"},#REF!,{"General Education"}))</f>
        <v>#REF!</v>
      </c>
      <c r="G38" s="14" t="e">
        <f>G20</f>
        <v>#REF!</v>
      </c>
      <c r="H38" s="16" t="e">
        <f t="shared" si="13"/>
        <v>#REF!</v>
      </c>
      <c r="J38" s="55"/>
      <c r="K38" s="57" t="s">
        <v>39</v>
      </c>
      <c r="L38" s="14">
        <v>859</v>
      </c>
      <c r="M38" s="14">
        <v>939</v>
      </c>
      <c r="N38" s="15">
        <v>0.91480298189563369</v>
      </c>
      <c r="O38" s="14" t="e" cm="1">
        <f t="array" ref="O38">SUM(COUNTIFS(#REF!,{"To a moderate extent","To a great extent"},#REF!,{"True"},#REF!,{"General Education"}))</f>
        <v>#REF!</v>
      </c>
      <c r="P38" s="14" t="e">
        <f t="shared" si="14"/>
        <v>#REF!</v>
      </c>
      <c r="Q38" s="16" t="e">
        <f t="shared" si="15"/>
        <v>#REF!</v>
      </c>
      <c r="S38" s="55"/>
      <c r="T38" s="57" t="s">
        <v>39</v>
      </c>
      <c r="U38" s="14">
        <v>762</v>
      </c>
      <c r="V38" s="14">
        <v>943</v>
      </c>
      <c r="W38" s="46">
        <v>0.80805938494167551</v>
      </c>
      <c r="X38" s="14" t="e" cm="1">
        <f t="array" ref="X38">SUM(COUNTIFS(#REF!,{"To a moderate extent","To a great extent"},#REF!,{"True"},#REF!,{"General Education"}))</f>
        <v>#REF!</v>
      </c>
      <c r="Y38" s="14" t="e">
        <f t="shared" si="16"/>
        <v>#REF!</v>
      </c>
      <c r="Z38" s="16" t="e">
        <f t="shared" si="17"/>
        <v>#REF!</v>
      </c>
    </row>
    <row r="39" spans="1:26" x14ac:dyDescent="0.35">
      <c r="A39" s="17"/>
      <c r="B39" s="42" t="s">
        <v>40</v>
      </c>
      <c r="C39" s="2">
        <v>896</v>
      </c>
      <c r="D39" s="2">
        <v>923</v>
      </c>
      <c r="E39" s="43">
        <v>0.9707475622968581</v>
      </c>
      <c r="F39" s="2" t="e" cm="1">
        <f t="array" ref="F39">SUM(COUNTIFS(#REF!,{"To a moderate extent","To a great extent"},#REF!,{"True"},#REF!,{"General Education"}))</f>
        <v>#REF!</v>
      </c>
      <c r="G39" s="2" t="e">
        <f>G20</f>
        <v>#REF!</v>
      </c>
      <c r="H39" s="20" t="e">
        <f t="shared" si="13"/>
        <v>#REF!</v>
      </c>
      <c r="J39" s="55"/>
      <c r="K39" s="42" t="s">
        <v>40</v>
      </c>
      <c r="L39" s="2">
        <v>916</v>
      </c>
      <c r="M39" s="2">
        <v>939</v>
      </c>
      <c r="N39" s="19">
        <v>0.97550585729499473</v>
      </c>
      <c r="O39" s="2" t="e" cm="1">
        <f t="array" ref="O39">SUM(COUNTIFS(#REF!,{"To a moderate extent","To a great extent"},#REF!,{"True"},#REF!,{"General Education"}))</f>
        <v>#REF!</v>
      </c>
      <c r="P39" s="2" t="e">
        <f t="shared" si="14"/>
        <v>#REF!</v>
      </c>
      <c r="Q39" s="20" t="e">
        <f t="shared" si="15"/>
        <v>#REF!</v>
      </c>
      <c r="S39" s="55"/>
      <c r="T39" s="42" t="s">
        <v>40</v>
      </c>
      <c r="U39" s="2">
        <v>854</v>
      </c>
      <c r="V39" s="2">
        <v>943</v>
      </c>
      <c r="W39" s="43">
        <v>0.90562036055143158</v>
      </c>
      <c r="X39" s="2" t="e" cm="1">
        <f t="array" ref="X39">SUM(COUNTIFS(#REF!,{"To a moderate extent","To a great extent"},#REF!,{"True"},#REF!,{"General Education"}))</f>
        <v>#REF!</v>
      </c>
      <c r="Y39" s="2" t="e">
        <f t="shared" si="16"/>
        <v>#REF!</v>
      </c>
      <c r="Z39" s="20" t="e">
        <f t="shared" si="17"/>
        <v>#REF!</v>
      </c>
    </row>
    <row r="40" spans="1:26" x14ac:dyDescent="0.35">
      <c r="A40" s="17"/>
      <c r="B40" s="45" t="s">
        <v>41</v>
      </c>
      <c r="C40" s="14">
        <v>863</v>
      </c>
      <c r="D40" s="14">
        <v>923</v>
      </c>
      <c r="E40" s="46">
        <v>0.93499458288190684</v>
      </c>
      <c r="F40" s="14" t="e" cm="1">
        <f t="array" ref="F40">SUM(COUNTIFS(#REF!,{"To a moderate extent","To a great extent"},#REF!,{"True"},#REF!,{"General Education"}))</f>
        <v>#REF!</v>
      </c>
      <c r="G40" s="14" t="e">
        <f>G20</f>
        <v>#REF!</v>
      </c>
      <c r="H40" s="16" t="e">
        <f t="shared" si="13"/>
        <v>#REF!</v>
      </c>
      <c r="J40" s="55"/>
      <c r="K40" s="45" t="s">
        <v>41</v>
      </c>
      <c r="L40" s="14">
        <v>905</v>
      </c>
      <c r="M40" s="14">
        <v>939</v>
      </c>
      <c r="N40" s="15">
        <v>0.96379126730564435</v>
      </c>
      <c r="O40" s="14" t="e" cm="1">
        <f t="array" ref="O40">SUM(COUNTIFS(#REF!,{"To a moderate extent","To a great extent"},#REF!,{"True"},#REF!,{"General Education"}))</f>
        <v>#REF!</v>
      </c>
      <c r="P40" s="14" t="e">
        <f t="shared" si="14"/>
        <v>#REF!</v>
      </c>
      <c r="Q40" s="16" t="e">
        <f t="shared" si="15"/>
        <v>#REF!</v>
      </c>
      <c r="S40" s="55"/>
      <c r="T40" s="45" t="s">
        <v>41</v>
      </c>
      <c r="U40" s="14">
        <v>814</v>
      </c>
      <c r="V40" s="14">
        <v>943</v>
      </c>
      <c r="W40" s="46">
        <v>0.86320254506892891</v>
      </c>
      <c r="X40" s="14" t="e" cm="1">
        <f t="array" ref="X40">SUM(COUNTIFS(#REF!,{"To a moderate extent","To a great extent"},#REF!,{"True"},#REF!,{"General Education"}))</f>
        <v>#REF!</v>
      </c>
      <c r="Y40" s="14" t="e">
        <f t="shared" si="16"/>
        <v>#REF!</v>
      </c>
      <c r="Z40" s="16" t="e">
        <f t="shared" si="17"/>
        <v>#REF!</v>
      </c>
    </row>
    <row r="41" spans="1:26" x14ac:dyDescent="0.35">
      <c r="A41" s="17"/>
      <c r="B41" s="42" t="s">
        <v>42</v>
      </c>
      <c r="C41" s="2">
        <v>848</v>
      </c>
      <c r="D41" s="2">
        <v>923</v>
      </c>
      <c r="E41" s="43">
        <v>0.91874322860238355</v>
      </c>
      <c r="F41" s="2" t="e" cm="1">
        <f t="array" ref="F41">SUM(COUNTIFS(#REF!,{"To a moderate extent","To a great extent"},#REF!,{"True"},#REF!,{"General Education"}))</f>
        <v>#REF!</v>
      </c>
      <c r="G41" s="2" t="e">
        <f>G20</f>
        <v>#REF!</v>
      </c>
      <c r="H41" s="20" t="e">
        <f t="shared" si="13"/>
        <v>#REF!</v>
      </c>
      <c r="J41" s="55"/>
      <c r="K41" s="42" t="s">
        <v>42</v>
      </c>
      <c r="L41" s="2">
        <v>891</v>
      </c>
      <c r="M41" s="2">
        <v>939</v>
      </c>
      <c r="N41" s="19">
        <v>0.94888178913738019</v>
      </c>
      <c r="O41" s="2" t="e" cm="1">
        <f t="array" ref="O41">SUM(COUNTIFS(#REF!,{"To a moderate extent","To a great extent"},#REF!,{"True"},#REF!,{"General Education"}))</f>
        <v>#REF!</v>
      </c>
      <c r="P41" s="2" t="e">
        <f t="shared" si="14"/>
        <v>#REF!</v>
      </c>
      <c r="Q41" s="20" t="e">
        <f t="shared" si="15"/>
        <v>#REF!</v>
      </c>
      <c r="S41" s="55"/>
      <c r="T41" s="42" t="s">
        <v>42</v>
      </c>
      <c r="U41" s="2">
        <v>800</v>
      </c>
      <c r="V41" s="2">
        <v>943</v>
      </c>
      <c r="W41" s="43">
        <v>0.84835630965005304</v>
      </c>
      <c r="X41" s="2" t="e" cm="1">
        <f t="array" ref="X41">SUM(COUNTIFS(#REF!,{"To a moderate extent","To a great extent"},#REF!,{"True"},#REF!,{"General Education"}))</f>
        <v>#REF!</v>
      </c>
      <c r="Y41" s="2" t="e">
        <f t="shared" si="16"/>
        <v>#REF!</v>
      </c>
      <c r="Z41" s="20" t="e">
        <f t="shared" si="17"/>
        <v>#REF!</v>
      </c>
    </row>
    <row r="42" spans="1:26" x14ac:dyDescent="0.35">
      <c r="A42" s="17"/>
      <c r="B42" s="45" t="s">
        <v>43</v>
      </c>
      <c r="C42" s="14">
        <v>858</v>
      </c>
      <c r="D42" s="14">
        <v>923</v>
      </c>
      <c r="E42" s="46">
        <v>0.92957746478873238</v>
      </c>
      <c r="F42" s="14" t="e" cm="1">
        <f t="array" ref="F42">SUM(COUNTIFS(#REF!,{"To a moderate extent","To a great extent"},#REF!,{"True"},#REF!,{"General Education"}))</f>
        <v>#REF!</v>
      </c>
      <c r="G42" s="14" t="e">
        <f>G20</f>
        <v>#REF!</v>
      </c>
      <c r="H42" s="16" t="e">
        <f t="shared" si="13"/>
        <v>#REF!</v>
      </c>
      <c r="J42" s="55"/>
      <c r="K42" s="45" t="s">
        <v>43</v>
      </c>
      <c r="L42" s="14">
        <v>892</v>
      </c>
      <c r="M42" s="14">
        <v>939</v>
      </c>
      <c r="N42" s="15">
        <v>0.94994675186368482</v>
      </c>
      <c r="O42" s="14" t="e" cm="1">
        <f t="array" ref="O42">SUM(COUNTIFS(#REF!,{"To a moderate extent","To a great extent"},#REF!,{"True"},#REF!,{"General Education"}))</f>
        <v>#REF!</v>
      </c>
      <c r="P42" s="14" t="e">
        <f t="shared" si="14"/>
        <v>#REF!</v>
      </c>
      <c r="Q42" s="16" t="e">
        <f t="shared" si="15"/>
        <v>#REF!</v>
      </c>
      <c r="S42" s="55"/>
      <c r="T42" s="45" t="s">
        <v>43</v>
      </c>
      <c r="U42" s="14">
        <v>797</v>
      </c>
      <c r="V42" s="14">
        <v>943</v>
      </c>
      <c r="W42" s="46">
        <v>0.84517497348886528</v>
      </c>
      <c r="X42" s="14" t="e" cm="1">
        <f t="array" ref="X42">SUM(COUNTIFS(#REF!,{"To a moderate extent","To a great extent"},#REF!,{"True"},#REF!,{"General Education"}))</f>
        <v>#REF!</v>
      </c>
      <c r="Y42" s="14" t="e">
        <f t="shared" si="16"/>
        <v>#REF!</v>
      </c>
      <c r="Z42" s="16" t="e">
        <f t="shared" si="17"/>
        <v>#REF!</v>
      </c>
    </row>
    <row r="43" spans="1:26" x14ac:dyDescent="0.35">
      <c r="A43" s="17"/>
      <c r="B43" s="42" t="s">
        <v>44</v>
      </c>
      <c r="C43" s="2">
        <v>802</v>
      </c>
      <c r="D43" s="2">
        <v>923</v>
      </c>
      <c r="E43" s="43">
        <v>0.86890574214517879</v>
      </c>
      <c r="F43" s="2" t="e" cm="1">
        <f t="array" ref="F43">SUM(COUNTIFS(#REF!,{"To a moderate extent","To a great extent"},#REF!,{"True"},#REF!,{"General Education"}))</f>
        <v>#REF!</v>
      </c>
      <c r="G43" s="2" t="e">
        <f>G20</f>
        <v>#REF!</v>
      </c>
      <c r="H43" s="20" t="e">
        <f t="shared" si="13"/>
        <v>#REF!</v>
      </c>
      <c r="J43" s="55"/>
      <c r="K43" s="42" t="s">
        <v>44</v>
      </c>
      <c r="L43" s="2">
        <v>914</v>
      </c>
      <c r="M43" s="2">
        <v>939</v>
      </c>
      <c r="N43" s="19">
        <v>0.97337593184238547</v>
      </c>
      <c r="O43" s="2" t="e" cm="1">
        <f t="array" ref="O43">SUM(COUNTIFS(#REF!,{"To a moderate extent","To a great extent"},#REF!,{"True"},#REF!,{"General Education"}))</f>
        <v>#REF!</v>
      </c>
      <c r="P43" s="2" t="e">
        <f t="shared" si="14"/>
        <v>#REF!</v>
      </c>
      <c r="Q43" s="20" t="e">
        <f t="shared" si="15"/>
        <v>#REF!</v>
      </c>
      <c r="S43" s="55"/>
      <c r="T43" s="42" t="s">
        <v>44</v>
      </c>
      <c r="U43" s="2">
        <v>792</v>
      </c>
      <c r="V43" s="2">
        <v>943</v>
      </c>
      <c r="W43" s="43">
        <v>0.83987274655355248</v>
      </c>
      <c r="X43" s="2" t="e" cm="1">
        <f t="array" ref="X43">SUM(COUNTIFS(#REF!,{"To a moderate extent","To a great extent"},#REF!,{"True"},#REF!,{"General Education"}))</f>
        <v>#REF!</v>
      </c>
      <c r="Y43" s="2" t="e">
        <f t="shared" si="16"/>
        <v>#REF!</v>
      </c>
      <c r="Z43" s="20" t="e">
        <f t="shared" si="17"/>
        <v>#REF!</v>
      </c>
    </row>
    <row r="44" spans="1:26" x14ac:dyDescent="0.35">
      <c r="A44" s="17"/>
      <c r="B44" s="45" t="s">
        <v>45</v>
      </c>
      <c r="C44" s="14">
        <v>848</v>
      </c>
      <c r="D44" s="14">
        <v>923</v>
      </c>
      <c r="E44" s="46">
        <v>0.91874322860238355</v>
      </c>
      <c r="F44" s="14" t="e" cm="1">
        <f t="array" ref="F44">SUM(COUNTIFS(#REF!,{"To a moderate extent","To a great extent"},#REF!,{"True"},#REF!,{"General Education"}))</f>
        <v>#REF!</v>
      </c>
      <c r="G44" s="14" t="e">
        <f>G20</f>
        <v>#REF!</v>
      </c>
      <c r="H44" s="16" t="e">
        <f t="shared" si="13"/>
        <v>#REF!</v>
      </c>
      <c r="J44" s="55"/>
      <c r="K44" s="45" t="s">
        <v>45</v>
      </c>
      <c r="L44" s="14">
        <v>894</v>
      </c>
      <c r="M44" s="14">
        <v>939</v>
      </c>
      <c r="N44" s="15">
        <v>0.95207667731629397</v>
      </c>
      <c r="O44" s="14" t="e" cm="1">
        <f t="array" ref="O44">SUM(COUNTIFS(#REF!,{"To a moderate extent","To a great extent"},#REF!,{"True"},#REF!,{"General Education"}))</f>
        <v>#REF!</v>
      </c>
      <c r="P44" s="14" t="e">
        <f t="shared" si="14"/>
        <v>#REF!</v>
      </c>
      <c r="Q44" s="16" t="e">
        <f t="shared" si="15"/>
        <v>#REF!</v>
      </c>
      <c r="S44" s="55"/>
      <c r="T44" s="45" t="s">
        <v>45</v>
      </c>
      <c r="U44" s="14">
        <v>793</v>
      </c>
      <c r="V44" s="14">
        <v>943</v>
      </c>
      <c r="W44" s="46">
        <v>0.84093319194061511</v>
      </c>
      <c r="X44" s="14" t="e" cm="1">
        <f t="array" ref="X44">SUM(COUNTIFS(#REF!,{"To a moderate extent","To a great extent"},#REF!,{"True"},#REF!,{"General Education"}))</f>
        <v>#REF!</v>
      </c>
      <c r="Y44" s="14" t="e">
        <f t="shared" si="16"/>
        <v>#REF!</v>
      </c>
      <c r="Z44" s="16" t="e">
        <f t="shared" si="17"/>
        <v>#REF!</v>
      </c>
    </row>
    <row r="45" spans="1:26" x14ac:dyDescent="0.35">
      <c r="A45" s="21"/>
      <c r="B45" s="42" t="s">
        <v>46</v>
      </c>
      <c r="C45" s="2">
        <v>919</v>
      </c>
      <c r="D45" s="2">
        <v>923</v>
      </c>
      <c r="E45" s="43">
        <v>0.99566630552546043</v>
      </c>
      <c r="F45" s="2" t="e" cm="1">
        <f t="array" ref="F45">SUM(COUNTIFS(#REF!,{"To a moderate extent","To a great extent"},#REF!,{"True"},#REF!,{"General Education"}))</f>
        <v>#REF!</v>
      </c>
      <c r="G45" s="2" t="e">
        <f>G20</f>
        <v>#REF!</v>
      </c>
      <c r="H45" s="20" t="e">
        <f t="shared" si="13"/>
        <v>#REF!</v>
      </c>
      <c r="J45" s="58"/>
      <c r="K45" s="42" t="s">
        <v>46</v>
      </c>
      <c r="L45" s="2">
        <v>932</v>
      </c>
      <c r="M45" s="2">
        <v>939</v>
      </c>
      <c r="N45" s="19">
        <v>0.99254526091586792</v>
      </c>
      <c r="O45" s="2" t="e" cm="1">
        <f t="array" ref="O45">SUM(COUNTIFS(#REF!,{"To a moderate extent","To a great extent"},#REF!,{"True"},#REF!,{"General Education"}))</f>
        <v>#REF!</v>
      </c>
      <c r="P45" s="2" t="e">
        <f t="shared" si="14"/>
        <v>#REF!</v>
      </c>
      <c r="Q45" s="20" t="e">
        <f t="shared" si="15"/>
        <v>#REF!</v>
      </c>
      <c r="S45" s="58"/>
      <c r="T45" s="42" t="s">
        <v>46</v>
      </c>
      <c r="U45" s="2">
        <v>901</v>
      </c>
      <c r="V45" s="2">
        <v>943</v>
      </c>
      <c r="W45" s="43">
        <v>0.95546129374337219</v>
      </c>
      <c r="X45" s="2" t="e" cm="1">
        <f t="array" ref="X45">SUM(COUNTIFS(#REF!,{"To a moderate extent","To a great extent"},#REF!,{"True"},#REF!,{"General Education"}))</f>
        <v>#REF!</v>
      </c>
      <c r="Y45" s="2" t="e">
        <f t="shared" si="16"/>
        <v>#REF!</v>
      </c>
      <c r="Z45" s="20" t="e">
        <f t="shared" si="17"/>
        <v>#REF!</v>
      </c>
    </row>
    <row r="46" spans="1:26" x14ac:dyDescent="0.35">
      <c r="A46" s="21"/>
      <c r="B46" s="45" t="s">
        <v>47</v>
      </c>
      <c r="C46" s="14">
        <v>920</v>
      </c>
      <c r="D46" s="14">
        <v>923</v>
      </c>
      <c r="E46" s="46">
        <v>0.99674972914409532</v>
      </c>
      <c r="F46" s="14" t="e" cm="1">
        <f t="array" ref="F46">SUM(COUNTIFS(#REF!,{"To a moderate extent","To a great extent"},#REF!,{"True"},#REF!,{"General Education"}))</f>
        <v>#REF!</v>
      </c>
      <c r="G46" s="14" t="e">
        <f>G20</f>
        <v>#REF!</v>
      </c>
      <c r="H46" s="16" t="e">
        <f t="shared" si="13"/>
        <v>#REF!</v>
      </c>
      <c r="J46" s="58"/>
      <c r="K46" s="45" t="s">
        <v>47</v>
      </c>
      <c r="L46" s="14">
        <v>931</v>
      </c>
      <c r="M46" s="14">
        <v>939</v>
      </c>
      <c r="N46" s="15">
        <v>0.9914802981895634</v>
      </c>
      <c r="O46" s="14" t="e" cm="1">
        <f t="array" ref="O46">SUM(COUNTIFS(#REF!,{"To a moderate extent","To a great extent"},#REF!,{"True"},#REF!,{"General Education"}))</f>
        <v>#REF!</v>
      </c>
      <c r="P46" s="14" t="e">
        <f t="shared" si="14"/>
        <v>#REF!</v>
      </c>
      <c r="Q46" s="16" t="e">
        <f t="shared" si="15"/>
        <v>#REF!</v>
      </c>
      <c r="S46" s="58"/>
      <c r="T46" s="45" t="s">
        <v>47</v>
      </c>
      <c r="U46" s="14">
        <v>891</v>
      </c>
      <c r="V46" s="14">
        <v>943</v>
      </c>
      <c r="W46" s="46">
        <v>0.9448568398727466</v>
      </c>
      <c r="X46" s="14" t="e" cm="1">
        <f t="array" ref="X46">SUM(COUNTIFS(#REF!,{"To a moderate extent","To a great extent"},#REF!,{"True"},#REF!,{"General Education"}))</f>
        <v>#REF!</v>
      </c>
      <c r="Y46" s="14" t="e">
        <f t="shared" si="16"/>
        <v>#REF!</v>
      </c>
      <c r="Z46" s="16" t="e">
        <f t="shared" si="17"/>
        <v>#REF!</v>
      </c>
    </row>
    <row r="47" spans="1:26" x14ac:dyDescent="0.35">
      <c r="A47" s="21"/>
      <c r="B47" s="42" t="s">
        <v>48</v>
      </c>
      <c r="C47" s="2">
        <v>916</v>
      </c>
      <c r="D47" s="2">
        <v>923</v>
      </c>
      <c r="E47" s="43">
        <v>0.99241603466955575</v>
      </c>
      <c r="F47" s="2" t="e" cm="1">
        <f t="array" ref="F47">SUM(COUNTIFS(#REF!,{"To a moderate extent","To a great extent"},#REF!,{"True"},#REF!,{"General Education"}))</f>
        <v>#REF!</v>
      </c>
      <c r="G47" s="2" t="e">
        <f>G20</f>
        <v>#REF!</v>
      </c>
      <c r="H47" s="20" t="e">
        <f t="shared" si="13"/>
        <v>#REF!</v>
      </c>
      <c r="J47" s="58"/>
      <c r="K47" s="42" t="s">
        <v>48</v>
      </c>
      <c r="L47" s="2">
        <v>926</v>
      </c>
      <c r="M47" s="2">
        <v>939</v>
      </c>
      <c r="N47" s="19">
        <v>0.98615548455804047</v>
      </c>
      <c r="O47" s="2" t="e" cm="1">
        <f t="array" ref="O47">SUM(COUNTIFS(#REF!,{"To a moderate extent","To a great extent"},#REF!,{"True"},#REF!,{"General Education"}))</f>
        <v>#REF!</v>
      </c>
      <c r="P47" s="2" t="e">
        <f t="shared" si="14"/>
        <v>#REF!</v>
      </c>
      <c r="Q47" s="20" t="e">
        <f t="shared" si="15"/>
        <v>#REF!</v>
      </c>
      <c r="S47" s="58"/>
      <c r="T47" s="42" t="s">
        <v>48</v>
      </c>
      <c r="U47" s="2">
        <v>911</v>
      </c>
      <c r="V47" s="2">
        <v>943</v>
      </c>
      <c r="W47" s="43">
        <v>0.96606574761399788</v>
      </c>
      <c r="X47" s="2" t="e" cm="1">
        <f t="array" ref="X47">SUM(COUNTIFS(#REF!,{"To a moderate extent","To a great extent"},#REF!,{"True"},#REF!,{"General Education"}))</f>
        <v>#REF!</v>
      </c>
      <c r="Y47" s="2" t="e">
        <f t="shared" si="16"/>
        <v>#REF!</v>
      </c>
      <c r="Z47" s="20" t="e">
        <f t="shared" si="17"/>
        <v>#REF!</v>
      </c>
    </row>
    <row r="48" spans="1:26" x14ac:dyDescent="0.35">
      <c r="A48" s="39" t="s">
        <v>49</v>
      </c>
      <c r="B48" s="40"/>
      <c r="C48" s="40"/>
      <c r="D48" s="40"/>
      <c r="E48" s="40"/>
      <c r="F48" s="40"/>
      <c r="G48" s="40"/>
      <c r="H48" s="41"/>
      <c r="J48" s="23"/>
      <c r="K48" s="59" t="s">
        <v>50</v>
      </c>
      <c r="L48" s="33">
        <v>929</v>
      </c>
      <c r="M48" s="33">
        <v>939</v>
      </c>
      <c r="N48" s="34">
        <v>0.98935037273695425</v>
      </c>
      <c r="O48" s="33" t="e" cm="1">
        <f t="array" ref="O48">SUM(COUNTIFS(#REF!,{"To a moderate extent","To a great extent"},#REF!,{"True"},#REF!,{"General Education"}))</f>
        <v>#REF!</v>
      </c>
      <c r="P48" s="33" t="e">
        <f t="shared" si="14"/>
        <v>#REF!</v>
      </c>
      <c r="Q48" s="35" t="e">
        <f t="shared" si="15"/>
        <v>#REF!</v>
      </c>
      <c r="S48" s="23"/>
      <c r="T48" s="59" t="s">
        <v>50</v>
      </c>
      <c r="U48" s="33">
        <v>905</v>
      </c>
      <c r="V48" s="33">
        <v>943</v>
      </c>
      <c r="W48" s="60">
        <v>0.95970307529162246</v>
      </c>
      <c r="X48" s="33" t="e" cm="1">
        <f t="array" ref="X48">SUM(COUNTIFS(#REF!,{"To a moderate extent","To a great extent"},#REF!,{"True"},#REF!,{"General Education"}))</f>
        <v>#REF!</v>
      </c>
      <c r="Y48" s="33" t="e">
        <f t="shared" si="16"/>
        <v>#REF!</v>
      </c>
      <c r="Z48" s="35" t="e">
        <f t="shared" si="17"/>
        <v>#REF!</v>
      </c>
    </row>
    <row r="49" spans="1:26" x14ac:dyDescent="0.35">
      <c r="A49" s="22"/>
      <c r="B49" s="42" t="s">
        <v>51</v>
      </c>
      <c r="C49" s="2">
        <v>755</v>
      </c>
      <c r="D49" s="2">
        <v>923</v>
      </c>
      <c r="E49" s="24">
        <v>0.81798483206933914</v>
      </c>
      <c r="F49" s="2" t="e" cm="1">
        <f t="array" ref="F49">SUM(COUNTIFS(#REF!,{"To a moderate extent","To a great extent"},#REF!,{"True"},#REF!,{"General Education"}))</f>
        <v>#REF!</v>
      </c>
      <c r="G49" s="2" t="e">
        <f>G20</f>
        <v>#REF!</v>
      </c>
      <c r="H49" s="20" t="e">
        <f t="shared" ref="H49:H56" si="18">F49/G49</f>
        <v>#REF!</v>
      </c>
      <c r="J49" s="73" t="s">
        <v>52</v>
      </c>
      <c r="K49" s="73"/>
      <c r="L49" s="73"/>
      <c r="M49" s="73"/>
      <c r="N49" s="73"/>
      <c r="O49" s="73"/>
      <c r="P49" s="73"/>
      <c r="Q49" s="74"/>
      <c r="S49" s="40" t="s">
        <v>52</v>
      </c>
      <c r="T49" s="40"/>
      <c r="U49" s="40"/>
      <c r="V49" s="40"/>
      <c r="W49" s="40"/>
      <c r="X49" s="73"/>
      <c r="Y49" s="73"/>
      <c r="Z49" s="74"/>
    </row>
    <row r="50" spans="1:26" x14ac:dyDescent="0.35">
      <c r="A50" s="22"/>
      <c r="B50" s="45" t="s">
        <v>53</v>
      </c>
      <c r="C50" s="14">
        <v>886</v>
      </c>
      <c r="D50" s="14">
        <v>923</v>
      </c>
      <c r="E50" s="48">
        <v>0.95991332611050917</v>
      </c>
      <c r="F50" s="14" t="e" cm="1">
        <f t="array" ref="F50">SUM(COUNTIFS(#REF!,{"To a moderate extent","To a great extent"},#REF!,{"True"},#REF!,{"General Education"}))</f>
        <v>#REF!</v>
      </c>
      <c r="G50" s="14" t="e">
        <f>G20</f>
        <v>#REF!</v>
      </c>
      <c r="H50" s="16" t="e">
        <f t="shared" si="18"/>
        <v>#REF!</v>
      </c>
      <c r="J50" s="61"/>
      <c r="K50" s="50" t="s">
        <v>54</v>
      </c>
      <c r="L50" s="5">
        <v>931</v>
      </c>
      <c r="M50" s="5">
        <v>939</v>
      </c>
      <c r="N50" s="10">
        <v>0.9914802981895634</v>
      </c>
      <c r="O50" s="5" t="e" cm="1">
        <f t="array" ref="O50">SUM(COUNTIFS(#REF!,{"To a moderate extent","To a great extent"},#REF!,{"True"},#REF!,{"General Education"}))</f>
        <v>#REF!</v>
      </c>
      <c r="P50" s="5" t="e">
        <f t="shared" ref="P50:P56" si="19">P$20</f>
        <v>#REF!</v>
      </c>
      <c r="Q50" s="11" t="e">
        <f t="shared" ref="Q50:Q56" si="20">O50/P50</f>
        <v>#REF!</v>
      </c>
      <c r="S50" s="61"/>
      <c r="T50" s="50" t="s">
        <v>54</v>
      </c>
      <c r="U50" s="5">
        <v>888</v>
      </c>
      <c r="V50" s="5">
        <v>943</v>
      </c>
      <c r="W50" s="54">
        <v>0.94167550371155884</v>
      </c>
      <c r="X50" s="5" t="e" cm="1">
        <f t="array" ref="X50">SUM(COUNTIFS(#REF!,{"To a moderate extent","To a great extent"},#REF!,{"True"},#REF!,{"General Education"}))</f>
        <v>#REF!</v>
      </c>
      <c r="Y50" s="5" t="e">
        <f t="shared" ref="Y50:Y56" si="21">Y$20</f>
        <v>#REF!</v>
      </c>
      <c r="Z50" s="11" t="e">
        <f t="shared" ref="Z50:Z56" si="22">X50/Y50</f>
        <v>#REF!</v>
      </c>
    </row>
    <row r="51" spans="1:26" x14ac:dyDescent="0.35">
      <c r="A51" s="22"/>
      <c r="B51" s="42" t="s">
        <v>55</v>
      </c>
      <c r="C51" s="2">
        <v>841</v>
      </c>
      <c r="D51" s="2">
        <v>923</v>
      </c>
      <c r="E51" s="24">
        <v>0.9111592632719393</v>
      </c>
      <c r="F51" s="2" t="e" cm="1">
        <f t="array" ref="F51">SUM(COUNTIFS(#REF!,{"To a moderate extent","To a great extent"},#REF!,{"True"},#REF!,{"General Education"}))</f>
        <v>#REF!</v>
      </c>
      <c r="G51" s="2" t="e">
        <f>G20</f>
        <v>#REF!</v>
      </c>
      <c r="H51" s="20" t="e">
        <f t="shared" si="18"/>
        <v>#REF!</v>
      </c>
      <c r="J51" s="61"/>
      <c r="K51" s="45" t="s">
        <v>56</v>
      </c>
      <c r="L51" s="14">
        <v>926</v>
      </c>
      <c r="M51" s="14">
        <v>939</v>
      </c>
      <c r="N51" s="15">
        <v>0.98615548455804047</v>
      </c>
      <c r="O51" s="14" t="e" cm="1">
        <f t="array" ref="O51">SUM(COUNTIFS(#REF!,{"To a moderate extent","To a great extent"},#REF!,{"True"},#REF!,{"General Education"}))</f>
        <v>#REF!</v>
      </c>
      <c r="P51" s="14" t="e">
        <f t="shared" si="19"/>
        <v>#REF!</v>
      </c>
      <c r="Q51" s="16" t="e">
        <f t="shared" si="20"/>
        <v>#REF!</v>
      </c>
      <c r="S51" s="61"/>
      <c r="T51" s="45" t="s">
        <v>56</v>
      </c>
      <c r="U51" s="14">
        <v>883</v>
      </c>
      <c r="V51" s="14">
        <v>943</v>
      </c>
      <c r="W51" s="46">
        <v>0.93637327677624604</v>
      </c>
      <c r="X51" s="14" t="e" cm="1">
        <f t="array" ref="X51">SUM(COUNTIFS(#REF!,{"To a moderate extent","To a great extent"},#REF!,{"True"},#REF!,{"General Education"}))</f>
        <v>#REF!</v>
      </c>
      <c r="Y51" s="14" t="e">
        <f t="shared" si="21"/>
        <v>#REF!</v>
      </c>
      <c r="Z51" s="16" t="e">
        <f t="shared" si="22"/>
        <v>#REF!</v>
      </c>
    </row>
    <row r="52" spans="1:26" x14ac:dyDescent="0.35">
      <c r="A52" s="22"/>
      <c r="B52" s="45" t="s">
        <v>57</v>
      </c>
      <c r="C52" s="14">
        <v>656</v>
      </c>
      <c r="D52" s="14">
        <v>923</v>
      </c>
      <c r="E52" s="48">
        <v>0.71072589382448537</v>
      </c>
      <c r="F52" s="14" t="e" cm="1">
        <f t="array" ref="F52">SUM(COUNTIFS(#REF!,{"To a moderate extent","To a great extent"},#REF!,{"True"},#REF!,{"General Education"}))</f>
        <v>#REF!</v>
      </c>
      <c r="G52" s="14" t="e">
        <f>G20</f>
        <v>#REF!</v>
      </c>
      <c r="H52" s="16" t="e">
        <f t="shared" si="18"/>
        <v>#REF!</v>
      </c>
      <c r="J52" s="61"/>
      <c r="K52" s="42" t="s">
        <v>58</v>
      </c>
      <c r="L52" s="2">
        <v>910</v>
      </c>
      <c r="M52" s="2">
        <v>939</v>
      </c>
      <c r="N52" s="19">
        <v>0.96911608093716717</v>
      </c>
      <c r="O52" s="2" t="e" cm="1">
        <f t="array" ref="O52">SUM(COUNTIFS(#REF!,{"To a moderate extent","To a great extent"},#REF!,{"True"},#REF!,{"General Education"}))</f>
        <v>#REF!</v>
      </c>
      <c r="P52" s="2" t="e">
        <f t="shared" si="19"/>
        <v>#REF!</v>
      </c>
      <c r="Q52" s="20" t="e">
        <f t="shared" si="20"/>
        <v>#REF!</v>
      </c>
      <c r="S52" s="61"/>
      <c r="T52" s="42" t="s">
        <v>89</v>
      </c>
      <c r="U52" s="2">
        <v>764</v>
      </c>
      <c r="V52" s="2">
        <v>943</v>
      </c>
      <c r="W52" s="43">
        <v>0.81018027571580065</v>
      </c>
      <c r="X52" s="2" t="e" cm="1">
        <f t="array" ref="X52">SUM(COUNTIFS(#REF!,{"To a moderate extent","To a great extent"},#REF!,{"True"},#REF!,{"General Education"}))</f>
        <v>#REF!</v>
      </c>
      <c r="Y52" s="2" t="e">
        <f t="shared" si="21"/>
        <v>#REF!</v>
      </c>
      <c r="Z52" s="20" t="e">
        <f t="shared" si="22"/>
        <v>#REF!</v>
      </c>
    </row>
    <row r="53" spans="1:26" x14ac:dyDescent="0.35">
      <c r="A53" s="22"/>
      <c r="B53" s="42" t="s">
        <v>59</v>
      </c>
      <c r="C53" s="2">
        <v>751</v>
      </c>
      <c r="D53" s="2">
        <v>923</v>
      </c>
      <c r="E53" s="24">
        <v>0.81365113759479957</v>
      </c>
      <c r="F53" s="2" t="e" cm="1">
        <f t="array" ref="F53">SUM(COUNTIFS(#REF!,{"To a moderate extent","To a great extent"},#REF!,{"True"},#REF!,{"General Education"}))</f>
        <v>#REF!</v>
      </c>
      <c r="G53" s="2" t="e">
        <f>G20</f>
        <v>#REF!</v>
      </c>
      <c r="H53" s="20" t="e">
        <f t="shared" si="18"/>
        <v>#REF!</v>
      </c>
      <c r="J53" s="61"/>
      <c r="K53" s="45" t="s">
        <v>60</v>
      </c>
      <c r="L53" s="14">
        <v>916</v>
      </c>
      <c r="M53" s="14">
        <v>939</v>
      </c>
      <c r="N53" s="15">
        <v>0.97550585729499473</v>
      </c>
      <c r="O53" s="14" t="e" cm="1">
        <f t="array" ref="O53">SUM(COUNTIFS(#REF!,{"To a moderate extent","To a great extent"},#REF!,{"True"},#REF!,{"General Education"}))</f>
        <v>#REF!</v>
      </c>
      <c r="P53" s="14" t="e">
        <f t="shared" si="19"/>
        <v>#REF!</v>
      </c>
      <c r="Q53" s="16" t="e">
        <f t="shared" si="20"/>
        <v>#REF!</v>
      </c>
      <c r="S53" s="61"/>
      <c r="T53" s="45" t="s">
        <v>60</v>
      </c>
      <c r="U53" s="14">
        <v>785</v>
      </c>
      <c r="V53" s="14">
        <v>943</v>
      </c>
      <c r="W53" s="46">
        <v>0.83244962884411455</v>
      </c>
      <c r="X53" s="14" t="e" cm="1">
        <f t="array" ref="X53">SUM(COUNTIFS(#REF!,{"To a moderate extent","To a great extent"},#REF!,{"True"},#REF!,{"General Education"}))</f>
        <v>#REF!</v>
      </c>
      <c r="Y53" s="14" t="e">
        <f t="shared" si="21"/>
        <v>#REF!</v>
      </c>
      <c r="Z53" s="16" t="e">
        <f t="shared" si="22"/>
        <v>#REF!</v>
      </c>
    </row>
    <row r="54" spans="1:26" x14ac:dyDescent="0.35">
      <c r="A54" s="22"/>
      <c r="B54" s="45" t="s">
        <v>61</v>
      </c>
      <c r="C54" s="14">
        <v>836</v>
      </c>
      <c r="D54" s="14">
        <v>923</v>
      </c>
      <c r="E54" s="48">
        <v>0.90574214517876495</v>
      </c>
      <c r="F54" s="14" t="e" cm="1">
        <f t="array" ref="F54">SUM(COUNTIFS(#REF!,{"To a moderate extent","To a great extent"},#REF!,{"True"},#REF!,{"General Education"}))</f>
        <v>#REF!</v>
      </c>
      <c r="G54" s="14" t="e">
        <f>G20</f>
        <v>#REF!</v>
      </c>
      <c r="H54" s="16" t="e">
        <f t="shared" si="18"/>
        <v>#REF!</v>
      </c>
      <c r="J54" s="61"/>
      <c r="K54" s="42" t="s">
        <v>62</v>
      </c>
      <c r="L54" s="2">
        <v>870</v>
      </c>
      <c r="M54" s="2">
        <v>939</v>
      </c>
      <c r="N54" s="19">
        <v>0.92651757188498407</v>
      </c>
      <c r="O54" s="2" t="e" cm="1">
        <f t="array" ref="O54">SUM(COUNTIFS(#REF!,{"To a moderate extent","To a great extent"},#REF!,{"True"},#REF!,{"General Education"}))</f>
        <v>#REF!</v>
      </c>
      <c r="P54" s="2" t="e">
        <f t="shared" si="19"/>
        <v>#REF!</v>
      </c>
      <c r="Q54" s="20" t="e">
        <f t="shared" si="20"/>
        <v>#REF!</v>
      </c>
      <c r="S54" s="61"/>
      <c r="T54" s="42" t="s">
        <v>62</v>
      </c>
      <c r="U54" s="2">
        <v>798</v>
      </c>
      <c r="V54" s="2">
        <v>943</v>
      </c>
      <c r="W54" s="43">
        <v>0.8462354188759279</v>
      </c>
      <c r="X54" s="2" t="e" cm="1">
        <f t="array" ref="X54">SUM(COUNTIFS(#REF!,{"To a moderate extent","To a great extent"},#REF!,{"True"},#REF!,{"General Education"}))</f>
        <v>#REF!</v>
      </c>
      <c r="Y54" s="2" t="e">
        <f t="shared" si="21"/>
        <v>#REF!</v>
      </c>
      <c r="Z54" s="20" t="e">
        <f t="shared" si="22"/>
        <v>#REF!</v>
      </c>
    </row>
    <row r="55" spans="1:26" x14ac:dyDescent="0.35">
      <c r="A55" s="22"/>
      <c r="B55" s="42" t="s">
        <v>63</v>
      </c>
      <c r="C55" s="2">
        <v>651</v>
      </c>
      <c r="D55" s="2">
        <v>923</v>
      </c>
      <c r="E55" s="24">
        <v>0.7053087757313109</v>
      </c>
      <c r="F55" s="2" t="e" cm="1">
        <f t="array" ref="F55">SUM(COUNTIFS(#REF!,{"To a moderate extent","To a great extent"},#REF!,{"True"},#REF!,{"General Education"}))</f>
        <v>#REF!</v>
      </c>
      <c r="G55" s="2" t="e">
        <f>G20</f>
        <v>#REF!</v>
      </c>
      <c r="H55" s="20" t="e">
        <f t="shared" si="18"/>
        <v>#REF!</v>
      </c>
      <c r="J55" s="61"/>
      <c r="K55" s="45" t="s">
        <v>64</v>
      </c>
      <c r="L55" s="14">
        <v>920</v>
      </c>
      <c r="M55" s="14">
        <v>939</v>
      </c>
      <c r="N55" s="15">
        <v>0.97976570820021303</v>
      </c>
      <c r="O55" s="14" t="e" cm="1">
        <f t="array" ref="O55">SUM(COUNTIFS(#REF!,{"To a moderate extent","To a great extent"},#REF!,{"True"},#REF!,{"General Education"}))</f>
        <v>#REF!</v>
      </c>
      <c r="P55" s="14" t="e">
        <f t="shared" si="19"/>
        <v>#REF!</v>
      </c>
      <c r="Q55" s="16" t="e">
        <f t="shared" si="20"/>
        <v>#REF!</v>
      </c>
      <c r="S55" s="61"/>
      <c r="T55" s="45" t="s">
        <v>87</v>
      </c>
      <c r="U55" s="14">
        <v>803</v>
      </c>
      <c r="V55" s="14">
        <v>943</v>
      </c>
      <c r="W55" s="46">
        <v>0.8515376458112407</v>
      </c>
      <c r="X55" s="14" t="e" cm="1">
        <f t="array" ref="X55">SUM(COUNTIFS(#REF!,{"To a moderate extent","To a great extent"},#REF!,{"True"},#REF!,{"General Education"}))</f>
        <v>#REF!</v>
      </c>
      <c r="Y55" s="14" t="e">
        <f t="shared" si="21"/>
        <v>#REF!</v>
      </c>
      <c r="Z55" s="16" t="e">
        <f t="shared" si="22"/>
        <v>#REF!</v>
      </c>
    </row>
    <row r="56" spans="1:26" x14ac:dyDescent="0.35">
      <c r="A56" s="22"/>
      <c r="B56" s="45" t="s">
        <v>65</v>
      </c>
      <c r="C56" s="14">
        <v>617</v>
      </c>
      <c r="D56" s="14">
        <v>923</v>
      </c>
      <c r="E56" s="15">
        <v>0.66847237269772486</v>
      </c>
      <c r="F56" s="14" t="e" cm="1">
        <f t="array" ref="F56">SUM(COUNTIFS(#REF!,{"To a moderate extent","To a great extent"},#REF!,{"True"},#REF!,{"General Education"}))</f>
        <v>#REF!</v>
      </c>
      <c r="G56" s="14" t="e">
        <f>G20</f>
        <v>#REF!</v>
      </c>
      <c r="H56" s="16" t="e">
        <f t="shared" si="18"/>
        <v>#REF!</v>
      </c>
      <c r="J56" s="61"/>
      <c r="K56" s="42" t="s">
        <v>66</v>
      </c>
      <c r="L56" s="2">
        <v>913</v>
      </c>
      <c r="M56" s="2">
        <v>939</v>
      </c>
      <c r="N56" s="19">
        <v>0.97231096911608095</v>
      </c>
      <c r="O56" s="2" t="e" cm="1">
        <f t="array" ref="O56">SUM(COUNTIFS(#REF!,{"To a moderate extent","To a great extent"},#REF!,{"True"},#REF!,{"General Education"}))</f>
        <v>#REF!</v>
      </c>
      <c r="P56" s="2" t="e">
        <f t="shared" si="19"/>
        <v>#REF!</v>
      </c>
      <c r="Q56" s="20" t="e">
        <f t="shared" si="20"/>
        <v>#REF!</v>
      </c>
      <c r="S56" s="61"/>
      <c r="T56" s="51" t="s">
        <v>88</v>
      </c>
      <c r="U56" s="29">
        <v>776</v>
      </c>
      <c r="V56" s="29">
        <v>943</v>
      </c>
      <c r="W56" s="52">
        <v>0.82290562036055148</v>
      </c>
      <c r="X56" s="2" t="e" cm="1">
        <f t="array" ref="X56">SUM(COUNTIFS(#REF!,{"To a moderate extent","To a great extent"},#REF!,{"True"},#REF!,{"General Education"}))</f>
        <v>#REF!</v>
      </c>
      <c r="Y56" s="2" t="e">
        <f t="shared" si="21"/>
        <v>#REF!</v>
      </c>
      <c r="Z56" s="20" t="e">
        <f t="shared" si="22"/>
        <v>#REF!</v>
      </c>
    </row>
    <row r="57" spans="1:26" x14ac:dyDescent="0.35">
      <c r="A57" s="39" t="s">
        <v>67</v>
      </c>
      <c r="B57" s="40"/>
      <c r="C57" s="40"/>
      <c r="D57" s="40"/>
      <c r="E57" s="40"/>
      <c r="F57" s="40"/>
      <c r="G57" s="40"/>
      <c r="H57" s="41"/>
      <c r="J57" s="39" t="s">
        <v>68</v>
      </c>
      <c r="K57" s="40"/>
      <c r="L57" s="40"/>
      <c r="M57" s="40"/>
      <c r="N57" s="40"/>
      <c r="O57" s="40"/>
      <c r="P57" s="40"/>
      <c r="Q57" s="41"/>
      <c r="S57" s="40" t="s">
        <v>68</v>
      </c>
      <c r="T57" s="40"/>
      <c r="U57" s="40"/>
      <c r="V57" s="40"/>
      <c r="W57" s="40"/>
      <c r="X57" s="40"/>
      <c r="Y57" s="40"/>
      <c r="Z57" s="41"/>
    </row>
    <row r="58" spans="1:26" x14ac:dyDescent="0.35">
      <c r="A58" s="25"/>
      <c r="B58" s="42" t="s">
        <v>69</v>
      </c>
      <c r="C58" s="2">
        <v>839</v>
      </c>
      <c r="D58" s="2">
        <v>923</v>
      </c>
      <c r="E58" s="43">
        <v>0.90899241603466951</v>
      </c>
      <c r="F58" s="2" t="e" cm="1">
        <f t="array" ref="F58">SUM(COUNTIFS(#REF!,{"To a moderate extent","To a great extent"},#REF!,{"True"},#REF!,{"General Education"}))</f>
        <v>#REF!</v>
      </c>
      <c r="G58" s="2" t="e">
        <f>G20</f>
        <v>#REF!</v>
      </c>
      <c r="H58" s="20" t="e">
        <f t="shared" ref="H58:H59" si="23">F58/G58</f>
        <v>#REF!</v>
      </c>
      <c r="J58" s="62"/>
      <c r="K58" s="51" t="s">
        <v>1</v>
      </c>
      <c r="L58" s="29">
        <v>925</v>
      </c>
      <c r="M58" s="29">
        <v>939</v>
      </c>
      <c r="N58" s="76">
        <v>0.98509052183173584</v>
      </c>
      <c r="O58" s="29" t="e" cm="1">
        <f t="array" ref="O58">SUM(COUNTIFS(#REF!,{"To a moderate extent","To a great extent"},#REF!,{"True"},#REF!,{"General Education"}))</f>
        <v>#REF!</v>
      </c>
      <c r="P58" s="29" t="e">
        <f t="shared" ref="P58" si="24">P$20</f>
        <v>#REF!</v>
      </c>
      <c r="Q58" s="63" t="e">
        <f>O58/P58</f>
        <v>#REF!</v>
      </c>
      <c r="S58" s="62"/>
      <c r="T58" s="64" t="s">
        <v>1</v>
      </c>
      <c r="U58" s="7">
        <v>896</v>
      </c>
      <c r="V58" s="7">
        <v>943</v>
      </c>
      <c r="W58" s="65">
        <v>0.95015906680805939</v>
      </c>
      <c r="X58" s="29" t="e" cm="1">
        <f t="array" ref="X58">SUM(COUNTIFS(#REF!,{"To a moderate extent","To a great extent"},#REF!,{"True"},#REF!,{"General Education"}))</f>
        <v>#REF!</v>
      </c>
      <c r="Y58" s="29" t="e">
        <f t="shared" ref="Y58" si="25">Y$20</f>
        <v>#REF!</v>
      </c>
      <c r="Z58" s="63" t="e">
        <f>X58/Y58</f>
        <v>#REF!</v>
      </c>
    </row>
    <row r="59" spans="1:26" x14ac:dyDescent="0.35">
      <c r="A59" s="25"/>
      <c r="B59" s="51" t="s">
        <v>70</v>
      </c>
      <c r="C59" s="29">
        <v>783</v>
      </c>
      <c r="D59" s="29">
        <v>923</v>
      </c>
      <c r="E59" s="52">
        <v>0.84832069339111593</v>
      </c>
      <c r="F59" s="29" t="e" cm="1">
        <f t="array" ref="F59">SUM(COUNTIFS(#REF!,{"To a moderate extent","To a great extent"},#REF!,{"True"},#REF!,{"General Education"}))</f>
        <v>#REF!</v>
      </c>
      <c r="G59" s="29" t="e">
        <f>G20</f>
        <v>#REF!</v>
      </c>
      <c r="H59" s="20" t="e">
        <f t="shared" si="23"/>
        <v>#REF!</v>
      </c>
      <c r="J59" s="36"/>
      <c r="S59" s="36"/>
      <c r="U59" s="2"/>
      <c r="V59" s="2"/>
      <c r="W59" s="2"/>
      <c r="X59" s="2"/>
      <c r="Y59" s="2"/>
      <c r="Z59" s="19"/>
    </row>
    <row r="60" spans="1:26" x14ac:dyDescent="0.35">
      <c r="A60" s="39" t="s">
        <v>71</v>
      </c>
      <c r="B60" s="40"/>
      <c r="C60" s="40"/>
      <c r="D60" s="40"/>
      <c r="E60" s="40"/>
      <c r="F60" s="40"/>
      <c r="G60" s="40"/>
      <c r="H60" s="41"/>
      <c r="T60" s="18"/>
      <c r="U60" s="2"/>
      <c r="V60" s="2"/>
      <c r="W60" s="2"/>
      <c r="X60" s="2"/>
      <c r="Y60" s="2"/>
      <c r="Z60" s="19"/>
    </row>
    <row r="61" spans="1:26" ht="15" customHeight="1" x14ac:dyDescent="0.35">
      <c r="A61" s="26"/>
      <c r="B61" s="42" t="s">
        <v>72</v>
      </c>
      <c r="C61" s="2">
        <v>799</v>
      </c>
      <c r="D61" s="2">
        <v>937</v>
      </c>
      <c r="E61" s="43">
        <v>0.85272145144076839</v>
      </c>
      <c r="F61" s="2" t="e" cm="1">
        <f t="array" ref="F61">SUM(COUNTIFS(#REF!,{"To a moderate extent","To a great extent"},#REF!,{"True"},#REF!,{"General Education"}))</f>
        <v>#REF!</v>
      </c>
      <c r="G61" s="2" t="e" cm="1">
        <f t="array" ref="G61">COUNTIFS(#REF!,{"General Education"})-SUM(COUNTIFS(#REF!,{"N/A or Not Included"}))</f>
        <v>#REF!</v>
      </c>
      <c r="H61" s="20" t="e">
        <f t="shared" ref="H61:H67" si="26">F61/G61</f>
        <v>#REF!</v>
      </c>
      <c r="J61" s="1"/>
      <c r="S61" s="78"/>
      <c r="T61" s="78"/>
      <c r="U61" s="79"/>
      <c r="V61" s="79"/>
      <c r="W61" s="79"/>
      <c r="X61" s="79"/>
      <c r="Y61" s="79"/>
      <c r="Z61" s="79"/>
    </row>
    <row r="62" spans="1:26" ht="15" customHeight="1" x14ac:dyDescent="0.35">
      <c r="A62" s="26"/>
      <c r="B62" s="45" t="s">
        <v>73</v>
      </c>
      <c r="C62" s="14">
        <v>793</v>
      </c>
      <c r="D62" s="14">
        <v>938</v>
      </c>
      <c r="E62" s="46">
        <v>0.84541577825159919</v>
      </c>
      <c r="F62" s="14" t="e" cm="1">
        <f t="array" ref="F62">SUM(COUNTIFS(#REF!,{"To a moderate extent","To a great extent"},#REF!,{"True"},#REF!,{"General Education"}))</f>
        <v>#REF!</v>
      </c>
      <c r="G62" s="14" t="e" cm="1">
        <f t="array" ref="G62">COUNTIFS(#REF!,{"General Education"})-SUM(COUNTIFS(#REF!,{"N/A or Not Included"}))</f>
        <v>#REF!</v>
      </c>
      <c r="H62" s="16" t="e">
        <f t="shared" si="26"/>
        <v>#REF!</v>
      </c>
      <c r="J62" s="1"/>
      <c r="S62" s="78"/>
      <c r="T62" s="78"/>
      <c r="U62" s="38"/>
      <c r="V62" s="38"/>
      <c r="W62" s="2"/>
      <c r="X62" s="38"/>
      <c r="Y62" s="38"/>
      <c r="Z62" s="2"/>
    </row>
    <row r="63" spans="1:26" x14ac:dyDescent="0.35">
      <c r="A63" s="26"/>
      <c r="B63" s="42" t="s">
        <v>74</v>
      </c>
      <c r="C63" s="2">
        <v>726</v>
      </c>
      <c r="D63" s="2">
        <v>909</v>
      </c>
      <c r="E63" s="43">
        <v>0.79867986798679869</v>
      </c>
      <c r="F63" s="2" t="e" cm="1">
        <f t="array" ref="F63">SUM(COUNTIFS(#REF!,{"To a moderate extent","To a great extent"},#REF!,{"True"},#REF!,{"General Education"}))</f>
        <v>#REF!</v>
      </c>
      <c r="G63" s="2" t="e" cm="1">
        <f t="array" ref="G63">COUNTIFS(#REF!,{"General Education"})-SUM(COUNTIFS(#REF!,{"N/A or Not Included"}))</f>
        <v>#REF!</v>
      </c>
      <c r="H63" s="20" t="e">
        <f t="shared" si="26"/>
        <v>#REF!</v>
      </c>
      <c r="J63" s="1"/>
      <c r="S63" s="1"/>
      <c r="T63" s="18"/>
      <c r="U63" s="2"/>
      <c r="V63" s="2"/>
      <c r="W63" s="19"/>
      <c r="X63" s="2"/>
      <c r="Y63" s="2"/>
      <c r="Z63" s="19"/>
    </row>
    <row r="64" spans="1:26" x14ac:dyDescent="0.35">
      <c r="A64" s="26"/>
      <c r="B64" s="45" t="s">
        <v>75</v>
      </c>
      <c r="C64" s="67">
        <v>816</v>
      </c>
      <c r="D64" s="67">
        <v>927</v>
      </c>
      <c r="E64" s="68">
        <v>0.88025889967637538</v>
      </c>
      <c r="F64" s="67" t="e" cm="1">
        <f t="array" ref="F64">SUM(COUNTIFS(#REF!,{"To a moderate extent","To a great extent"},#REF!,{"True"},#REF!,{"General Education"}))</f>
        <v>#REF!</v>
      </c>
      <c r="G64" s="14" t="e" cm="1">
        <f t="array" ref="G64">COUNTIFS(#REF!,{"General Education"})-SUM(COUNTIFS(#REF!,{"N/A or Not Included"}))</f>
        <v>#REF!</v>
      </c>
      <c r="H64" s="16" t="e">
        <f t="shared" si="26"/>
        <v>#REF!</v>
      </c>
      <c r="J64" s="1"/>
      <c r="S64" s="1"/>
      <c r="T64" s="18"/>
      <c r="U64" s="2"/>
      <c r="V64" s="2"/>
      <c r="W64" s="19"/>
      <c r="X64" s="2"/>
      <c r="Y64" s="2"/>
      <c r="Z64" s="19"/>
    </row>
    <row r="65" spans="1:26" x14ac:dyDescent="0.35">
      <c r="A65" s="26"/>
      <c r="B65" s="42" t="s">
        <v>76</v>
      </c>
      <c r="C65" s="2">
        <v>906</v>
      </c>
      <c r="D65" s="2">
        <v>941</v>
      </c>
      <c r="E65" s="43">
        <v>0.96280552603613179</v>
      </c>
      <c r="F65" s="2" t="e" cm="1">
        <f t="array" ref="F65">SUM(COUNTIFS(#REF!,{"To a moderate extent","To a great extent"},#REF!,{"True"},#REF!,{"General Education"}))</f>
        <v>#REF!</v>
      </c>
      <c r="G65" s="2" t="e" cm="1">
        <f t="array" ref="G65">COUNTIFS(#REF!,{"General Education"})-SUM(COUNTIFS(#REF!,{"N/A or Not Included"}))</f>
        <v>#REF!</v>
      </c>
      <c r="H65" s="20" t="e">
        <f t="shared" si="26"/>
        <v>#REF!</v>
      </c>
      <c r="J65" s="1"/>
      <c r="S65" s="1"/>
      <c r="T65" s="18"/>
      <c r="U65" s="2"/>
      <c r="V65" s="2"/>
      <c r="W65" s="19"/>
      <c r="X65" s="2"/>
      <c r="Y65" s="2"/>
      <c r="Z65" s="19"/>
    </row>
    <row r="66" spans="1:26" x14ac:dyDescent="0.35">
      <c r="A66" s="26"/>
      <c r="B66" s="45" t="s">
        <v>77</v>
      </c>
      <c r="C66" s="14">
        <v>886</v>
      </c>
      <c r="D66" s="14">
        <v>940</v>
      </c>
      <c r="E66" s="46">
        <v>0.94255319148936167</v>
      </c>
      <c r="F66" s="14" t="e" cm="1">
        <f t="array" ref="F66">SUM(COUNTIFS(#REF!,{"To a moderate extent","To a great extent"},#REF!,{"True"},#REF!,{"General Education"}))</f>
        <v>#REF!</v>
      </c>
      <c r="G66" s="14" t="e" cm="1">
        <f t="array" ref="G66">COUNTIFS(#REF!,{"General Education"})-SUM(COUNTIFS(#REF!,{"N/A or Not Included"}))</f>
        <v>#REF!</v>
      </c>
      <c r="H66" s="16" t="e">
        <f t="shared" si="26"/>
        <v>#REF!</v>
      </c>
      <c r="J66" s="1"/>
      <c r="S66" s="1"/>
      <c r="T66" s="18"/>
      <c r="U66" s="2"/>
      <c r="V66" s="2"/>
      <c r="W66" s="19"/>
      <c r="X66" s="2"/>
      <c r="Y66" s="2"/>
      <c r="Z66" s="19"/>
    </row>
    <row r="67" spans="1:26" x14ac:dyDescent="0.35">
      <c r="A67" s="69"/>
      <c r="B67" s="42" t="s">
        <v>78</v>
      </c>
      <c r="C67" s="2">
        <v>846</v>
      </c>
      <c r="D67" s="2">
        <v>939</v>
      </c>
      <c r="E67" s="43">
        <v>0.90095846645367417</v>
      </c>
      <c r="F67" s="2" t="e" cm="1">
        <f t="array" ref="F67">SUM(COUNTIFS(#REF!,{"To a moderate extent","To a great extent"},#REF!,{"True"},#REF!,{"General Education"}))</f>
        <v>#REF!</v>
      </c>
      <c r="G67" s="2" t="e" cm="1">
        <f t="array" ref="G67">COUNTIFS(#REF!,{"General Education"})-SUM(COUNTIFS(#REF!,{"N/A or Not Included"}))</f>
        <v>#REF!</v>
      </c>
      <c r="H67" s="20" t="e">
        <f t="shared" si="26"/>
        <v>#REF!</v>
      </c>
      <c r="J67" s="1"/>
      <c r="T67" s="18"/>
      <c r="U67" s="2"/>
      <c r="V67" s="2"/>
      <c r="W67" s="19"/>
      <c r="X67" s="2"/>
      <c r="Y67" s="2"/>
      <c r="Z67" s="19"/>
    </row>
    <row r="68" spans="1:26" x14ac:dyDescent="0.35">
      <c r="A68" s="39" t="s">
        <v>68</v>
      </c>
      <c r="B68" s="40"/>
      <c r="C68" s="40"/>
      <c r="D68" s="40"/>
      <c r="E68" s="40"/>
      <c r="F68" s="40"/>
      <c r="G68" s="40"/>
      <c r="H68" s="41"/>
      <c r="J68" s="1"/>
      <c r="S68" s="1"/>
      <c r="T68" s="18"/>
      <c r="U68" s="2"/>
      <c r="V68" s="2"/>
      <c r="W68" s="19"/>
      <c r="X68" s="2"/>
      <c r="Y68" s="2"/>
      <c r="Z68" s="19"/>
    </row>
    <row r="69" spans="1:26" x14ac:dyDescent="0.35">
      <c r="A69" s="27"/>
      <c r="B69" s="64" t="s">
        <v>1</v>
      </c>
      <c r="C69" s="7">
        <v>914</v>
      </c>
      <c r="D69" s="7">
        <v>923</v>
      </c>
      <c r="E69" s="70">
        <v>0.99024918743228607</v>
      </c>
      <c r="F69" s="7" t="e" cm="1">
        <f t="array" ref="F69">SUM(COUNTIFS(#REF!,{"To a moderate extent","To a great extent"},#REF!,{"True"},#REF!,{"General Education"}))</f>
        <v>#REF!</v>
      </c>
      <c r="G69" s="7" t="e">
        <f>G20</f>
        <v>#REF!</v>
      </c>
      <c r="H69" s="71" t="e">
        <f t="shared" ref="H69" si="27">F69/G69</f>
        <v>#REF!</v>
      </c>
      <c r="J69" s="1"/>
      <c r="S69" s="1"/>
      <c r="T69" s="18"/>
      <c r="U69" s="2"/>
      <c r="V69" s="2"/>
      <c r="W69" s="19"/>
      <c r="X69" s="2"/>
      <c r="Y69" s="2"/>
      <c r="Z69" s="19"/>
    </row>
    <row r="71" spans="1:26" x14ac:dyDescent="0.35">
      <c r="A71" s="1" t="s">
        <v>90</v>
      </c>
    </row>
    <row r="72" spans="1:26" ht="15" customHeight="1" x14ac:dyDescent="0.35">
      <c r="L72" s="77"/>
      <c r="M72" s="77"/>
      <c r="N72" s="43"/>
      <c r="U72" s="77"/>
      <c r="V72" s="77"/>
      <c r="W72" s="43"/>
    </row>
    <row r="73" spans="1:26" x14ac:dyDescent="0.35">
      <c r="L73" s="77"/>
      <c r="M73" s="77"/>
      <c r="N73" s="72"/>
      <c r="U73" s="77"/>
      <c r="V73" s="77"/>
      <c r="W73" s="72"/>
    </row>
    <row r="74" spans="1:26" x14ac:dyDescent="0.35">
      <c r="K74" s="18"/>
      <c r="L74" s="2"/>
      <c r="M74" s="2"/>
      <c r="N74" s="24"/>
      <c r="T74" s="18"/>
      <c r="U74" s="2"/>
      <c r="V74" s="2"/>
      <c r="W74" s="19"/>
    </row>
    <row r="75" spans="1:26" x14ac:dyDescent="0.35">
      <c r="K75" s="18"/>
      <c r="L75" s="2"/>
      <c r="M75" s="2"/>
      <c r="N75" s="24"/>
      <c r="T75" s="18"/>
      <c r="U75" s="2"/>
      <c r="V75" s="2"/>
      <c r="W75" s="19"/>
    </row>
    <row r="76" spans="1:26" x14ac:dyDescent="0.35">
      <c r="K76" s="18"/>
      <c r="L76" s="2"/>
      <c r="M76" s="2"/>
      <c r="N76" s="24"/>
      <c r="T76" s="18"/>
      <c r="U76" s="2"/>
      <c r="V76" s="2"/>
      <c r="W76" s="19"/>
    </row>
    <row r="77" spans="1:26" x14ac:dyDescent="0.35">
      <c r="K77" s="18"/>
      <c r="L77" s="2"/>
      <c r="M77" s="2"/>
      <c r="N77" s="24"/>
      <c r="T77" s="18"/>
      <c r="U77" s="2"/>
      <c r="V77" s="2"/>
      <c r="W77" s="19"/>
    </row>
    <row r="78" spans="1:26" x14ac:dyDescent="0.35">
      <c r="K78" s="18"/>
      <c r="L78" s="2"/>
      <c r="M78" s="2"/>
      <c r="N78" s="24"/>
      <c r="T78" s="18"/>
      <c r="U78" s="2"/>
      <c r="V78" s="2"/>
      <c r="W78" s="19"/>
    </row>
    <row r="79" spans="1:26" x14ac:dyDescent="0.35">
      <c r="K79" s="18"/>
      <c r="L79" s="2"/>
      <c r="M79" s="2"/>
      <c r="N79" s="24"/>
      <c r="T79" s="18"/>
      <c r="U79" s="2"/>
      <c r="V79" s="2"/>
      <c r="W79" s="24"/>
    </row>
    <row r="80" spans="1:26" x14ac:dyDescent="0.35">
      <c r="K80" s="18"/>
      <c r="L80" s="2"/>
      <c r="M80" s="2"/>
      <c r="N80" s="24"/>
      <c r="T80" s="18"/>
      <c r="U80" s="2"/>
      <c r="V80" s="2"/>
      <c r="W80" s="24"/>
    </row>
    <row r="81" spans="11:23" x14ac:dyDescent="0.35">
      <c r="K81" s="18"/>
      <c r="L81" s="2"/>
      <c r="M81" s="2"/>
      <c r="N81" s="24"/>
      <c r="T81" s="18"/>
      <c r="U81" s="2"/>
      <c r="V81" s="2"/>
      <c r="W81" s="24"/>
    </row>
  </sheetData>
  <mergeCells count="31">
    <mergeCell ref="A1:H3"/>
    <mergeCell ref="J1:Q3"/>
    <mergeCell ref="S1:Z3"/>
    <mergeCell ref="A5:B6"/>
    <mergeCell ref="C5:E5"/>
    <mergeCell ref="F5:H5"/>
    <mergeCell ref="J5:K6"/>
    <mergeCell ref="L5:N5"/>
    <mergeCell ref="O5:Q5"/>
    <mergeCell ref="S5:T6"/>
    <mergeCell ref="U5:W5"/>
    <mergeCell ref="X5:Z5"/>
    <mergeCell ref="A17:A18"/>
    <mergeCell ref="B17:B18"/>
    <mergeCell ref="C17:E17"/>
    <mergeCell ref="F17:H17"/>
    <mergeCell ref="J17:J18"/>
    <mergeCell ref="K17:K18"/>
    <mergeCell ref="L17:N17"/>
    <mergeCell ref="O17:Q17"/>
    <mergeCell ref="X61:Z61"/>
    <mergeCell ref="S17:S18"/>
    <mergeCell ref="T17:T18"/>
    <mergeCell ref="U17:W17"/>
    <mergeCell ref="X17:Z17"/>
    <mergeCell ref="L72:L73"/>
    <mergeCell ref="M72:M73"/>
    <mergeCell ref="U72:U73"/>
    <mergeCell ref="V72:V73"/>
    <mergeCell ref="S61:T62"/>
    <mergeCell ref="U61:W6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A1F10-186A-4641-894F-712AE4B74156}">
  <dimension ref="B2:M13"/>
  <sheetViews>
    <sheetView tabSelected="1" workbookViewId="0">
      <selection activeCell="D5" sqref="D5"/>
    </sheetView>
  </sheetViews>
  <sheetFormatPr defaultColWidth="9.1796875" defaultRowHeight="14.5" x14ac:dyDescent="0.35"/>
  <cols>
    <col min="1" max="1" width="9.1796875" style="1"/>
    <col min="2" max="2" width="26.6328125" style="1" bestFit="1" customWidth="1"/>
    <col min="3" max="9" width="9.1796875" style="1"/>
    <col min="10" max="10" width="11.453125" style="1" bestFit="1" customWidth="1"/>
    <col min="11" max="16384" width="9.1796875" style="1"/>
  </cols>
  <sheetData>
    <row r="2" spans="2:13" x14ac:dyDescent="0.35">
      <c r="B2" s="85"/>
      <c r="C2" s="85"/>
      <c r="D2" s="85"/>
      <c r="E2" s="85"/>
      <c r="F2" s="85"/>
      <c r="G2" s="85"/>
      <c r="H2" s="85"/>
    </row>
    <row r="3" spans="2:13" x14ac:dyDescent="0.35">
      <c r="B3" s="86" t="s">
        <v>81</v>
      </c>
      <c r="C3" s="88" t="s">
        <v>6</v>
      </c>
      <c r="D3" s="88"/>
      <c r="E3" s="88"/>
      <c r="F3" s="88" t="e">
        <f>Summary!F5</f>
        <v>#REF!</v>
      </c>
      <c r="G3" s="88"/>
      <c r="H3" s="88"/>
      <c r="M3" s="18"/>
    </row>
    <row r="4" spans="2:13" x14ac:dyDescent="0.35">
      <c r="B4" s="87"/>
      <c r="C4" s="6" t="s">
        <v>82</v>
      </c>
      <c r="D4" s="6" t="s">
        <v>8</v>
      </c>
      <c r="E4" s="7" t="s">
        <v>9</v>
      </c>
      <c r="F4" s="6" t="s">
        <v>82</v>
      </c>
      <c r="G4" s="6" t="s">
        <v>8</v>
      </c>
      <c r="H4" s="7" t="s">
        <v>9</v>
      </c>
    </row>
    <row r="5" spans="2:13" x14ac:dyDescent="0.35">
      <c r="B5" s="9" t="s">
        <v>83</v>
      </c>
      <c r="C5" s="5">
        <v>34236</v>
      </c>
      <c r="D5" s="5">
        <v>37913</v>
      </c>
      <c r="E5" s="10">
        <v>0.90301479703531773</v>
      </c>
      <c r="F5" s="5" t="e">
        <f>SUM(Summary!F7:F11,Summary!F13)</f>
        <v>#REF!</v>
      </c>
      <c r="G5" s="5" t="e">
        <f>SUM(Summary!G7:G11,Summary!G13)</f>
        <v>#REF!</v>
      </c>
      <c r="H5" s="10" t="e">
        <f>F5/G5</f>
        <v>#REF!</v>
      </c>
    </row>
    <row r="6" spans="2:13" x14ac:dyDescent="0.35">
      <c r="B6" s="18" t="s">
        <v>16</v>
      </c>
      <c r="C6" s="2">
        <v>1622</v>
      </c>
      <c r="D6" s="2">
        <v>1846</v>
      </c>
      <c r="E6" s="19">
        <v>0.87865655471289272</v>
      </c>
      <c r="F6" s="2" t="e">
        <f>Summary!F12</f>
        <v>#REF!</v>
      </c>
      <c r="G6" s="2" t="e">
        <f>Summary!G12</f>
        <v>#REF!</v>
      </c>
      <c r="H6" s="19" t="e">
        <f>F6/G6</f>
        <v>#REF!</v>
      </c>
    </row>
    <row r="7" spans="2:13" x14ac:dyDescent="0.35">
      <c r="B7" s="18" t="s">
        <v>84</v>
      </c>
      <c r="C7" s="2" t="s">
        <v>0</v>
      </c>
      <c r="D7" s="2" t="s">
        <v>0</v>
      </c>
      <c r="E7" s="19">
        <v>0.92566118056729341</v>
      </c>
      <c r="F7" s="2" t="s">
        <v>0</v>
      </c>
      <c r="G7" s="2" t="s">
        <v>0</v>
      </c>
      <c r="H7" s="19" t="e">
        <f>(SUM(Summary!X7:X11)/SUM(Summary!Y7:Y11)+SUM(Summary!O7:O11)/SUM(Summary!P7:P11))/2</f>
        <v>#REF!</v>
      </c>
      <c r="J7" s="75"/>
    </row>
    <row r="8" spans="2:13" x14ac:dyDescent="0.35">
      <c r="B8" s="18" t="s">
        <v>85</v>
      </c>
      <c r="C8" s="2" t="s">
        <v>0</v>
      </c>
      <c r="D8" s="2" t="s">
        <v>0</v>
      </c>
      <c r="E8" s="19">
        <v>0.97516625869069384</v>
      </c>
      <c r="F8" s="2" t="s">
        <v>0</v>
      </c>
      <c r="G8" s="2" t="s">
        <v>0</v>
      </c>
      <c r="H8" s="19" t="e">
        <f>(Summary!H14+Summary!Q13+Summary!Z13)/3</f>
        <v>#REF!</v>
      </c>
    </row>
    <row r="9" spans="2:13" x14ac:dyDescent="0.35">
      <c r="B9" s="28" t="s">
        <v>17</v>
      </c>
      <c r="C9" s="29" t="s">
        <v>0</v>
      </c>
      <c r="D9" s="29" t="s">
        <v>0</v>
      </c>
      <c r="E9" s="30">
        <v>0.91730066716260594</v>
      </c>
      <c r="F9" s="29" t="s">
        <v>0</v>
      </c>
      <c r="G9" s="29" t="s">
        <v>0</v>
      </c>
      <c r="H9" s="30" t="e">
        <f>(Summary!Q12+Summary!Z12)/2</f>
        <v>#REF!</v>
      </c>
    </row>
    <row r="11" spans="2:13" x14ac:dyDescent="0.35">
      <c r="B11" s="89" t="s">
        <v>86</v>
      </c>
      <c r="C11" s="89"/>
      <c r="D11" s="89"/>
      <c r="E11" s="89"/>
      <c r="F11" s="89"/>
      <c r="G11" s="89"/>
      <c r="H11" s="89"/>
    </row>
    <row r="12" spans="2:13" x14ac:dyDescent="0.35">
      <c r="B12" s="89"/>
      <c r="C12" s="89"/>
      <c r="D12" s="89"/>
      <c r="E12" s="89"/>
      <c r="F12" s="89"/>
      <c r="G12" s="89"/>
      <c r="H12" s="89"/>
    </row>
    <row r="13" spans="2:13" x14ac:dyDescent="0.35">
      <c r="B13" s="89"/>
      <c r="C13" s="89"/>
      <c r="D13" s="89"/>
      <c r="E13" s="89"/>
      <c r="F13" s="89"/>
      <c r="G13" s="89"/>
      <c r="H13" s="89"/>
    </row>
  </sheetData>
  <mergeCells count="5">
    <mergeCell ref="B2:H2"/>
    <mergeCell ref="B3:B4"/>
    <mergeCell ref="C3:E3"/>
    <mergeCell ref="F3:H3"/>
    <mergeCell ref="B11:H1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Status xmlns="ad27c568-2dec-4419-bf6f-0cef980f61bb">Draft</ReviewStatus>
    <lcf76f155ced4ddcb4097134ff3c332f xmlns="ad27c568-2dec-4419-bf6f-0cef980f61bb">
      <Terms xmlns="http://schemas.microsoft.com/office/infopath/2007/PartnerControls"/>
    </lcf76f155ced4ddcb4097134ff3c332f>
    <TaxCatchAll xmlns="e4664c3e-f049-4574-bd7d-7499d2032c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8B36A56277B846B0EEF386E768A50D" ma:contentTypeVersion="17" ma:contentTypeDescription="Create a new document." ma:contentTypeScope="" ma:versionID="9024c638e65f6322930aa261796deecc">
  <xsd:schema xmlns:xsd="http://www.w3.org/2001/XMLSchema" xmlns:xs="http://www.w3.org/2001/XMLSchema" xmlns:p="http://schemas.microsoft.com/office/2006/metadata/properties" xmlns:ns2="ad27c568-2dec-4419-bf6f-0cef980f61bb" xmlns:ns3="1dc93aad-b850-4517-8aa9-22ae847f0984" xmlns:ns4="e4664c3e-f049-4574-bd7d-7499d2032cca" targetNamespace="http://schemas.microsoft.com/office/2006/metadata/properties" ma:root="true" ma:fieldsID="1b785e6e586ff08b672d0f10909ded83" ns2:_="" ns3:_="" ns4:_="">
    <xsd:import namespace="ad27c568-2dec-4419-bf6f-0cef980f61bb"/>
    <xsd:import namespace="1dc93aad-b850-4517-8aa9-22ae847f0984"/>
    <xsd:import namespace="e4664c3e-f049-4574-bd7d-7499d2032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ReviewStatu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7c568-2dec-4419-bf6f-0cef980f61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ReviewStatus" ma:index="18" nillable="true" ma:displayName="Review Status" ma:default="Draft" ma:format="Dropdown" ma:internalName="ReviewStatus">
      <xsd:simpleType>
        <xsd:restriction base="dms:Choice">
          <xsd:enumeration value="Draft"/>
          <xsd:enumeration value="Final"/>
          <xsd:enumeration value="Approved by MDE Leadership"/>
          <xsd:enumeration value="Template"/>
          <xsd:enumeration value="Working"/>
          <xsd:enumeration value="Web"/>
          <xsd:enumeration value="Posted PDF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0d83692-8000-456c-81e0-753272234f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93aad-b850-4517-8aa9-22ae847f098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64c3e-f049-4574-bd7d-7499d2032cc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6477cd5-50b3-487e-9c2d-3b571252d9cb}" ma:internalName="TaxCatchAll" ma:showField="CatchAllData" ma:web="6adb6e0f-7e94-4c58-aa56-30d3c03a8f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0ED5E4-30FE-4440-A6A9-049D5E403A65}">
  <ds:schemaRefs>
    <ds:schemaRef ds:uri="http://schemas.microsoft.com/office/2006/metadata/properties"/>
    <ds:schemaRef ds:uri="http://schemas.microsoft.com/office/infopath/2007/PartnerControls"/>
    <ds:schemaRef ds:uri="ad27c568-2dec-4419-bf6f-0cef980f61bb"/>
    <ds:schemaRef ds:uri="e4664c3e-f049-4574-bd7d-7499d2032cca"/>
  </ds:schemaRefs>
</ds:datastoreItem>
</file>

<file path=customXml/itemProps2.xml><?xml version="1.0" encoding="utf-8"?>
<ds:datastoreItem xmlns:ds="http://schemas.openxmlformats.org/officeDocument/2006/customXml" ds:itemID="{A93381E8-78D0-43F3-8AB5-2FFEC0C267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6520BB-4057-4146-B7D6-5C1B6E265A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27c568-2dec-4419-bf6f-0cef980f61bb"/>
    <ds:schemaRef ds:uri="1dc93aad-b850-4517-8aa9-22ae847f0984"/>
    <ds:schemaRef ds:uri="e4664c3e-f049-4574-bd7d-7499d2032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EPI Score Considerations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Tessa Corwin</cp:lastModifiedBy>
  <dcterms:created xsi:type="dcterms:W3CDTF">2011-08-01T14:22:18Z</dcterms:created>
  <dcterms:modified xsi:type="dcterms:W3CDTF">2025-06-09T18:23:37Z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2023-02-14T22:18:19Z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7ed2f2b3-2155-4db7-8c7c-d37a14518bbb</vt:lpwstr>
  </property>
  <property fmtid="{D5CDD505-2E9C-101B-9397-08002B2CF9AE}" pid="8" name="MSIP_Label_3a2fed65-62e7-46ea-af74-187e0c17143a_ContentBits">
    <vt:lpwstr>0</vt:lpwstr>
  </property>
  <property fmtid="{D5CDD505-2E9C-101B-9397-08002B2CF9AE}" pid="9" name="ContentTypeId">
    <vt:lpwstr>0x0101001C8B36A56277B846B0EEF386E768A50D</vt:lpwstr>
  </property>
  <property fmtid="{D5CDD505-2E9C-101B-9397-08002B2CF9AE}" pid="10" name="MediaServiceImageTags">
    <vt:lpwstr/>
  </property>
</Properties>
</file>